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1"/>
  </bookViews>
  <sheets>
    <sheet name="车辆学硕" sheetId="6" r:id="rId1"/>
    <sheet name="机械专硕" sheetId="1" r:id="rId2"/>
    <sheet name="交运学硕" sheetId="4" r:id="rId3"/>
    <sheet name="交运专硕"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<sst xmlns="http://schemas.openxmlformats.org/spreadsheetml/2006/main" count="680" uniqueCount="426">
  <si>
    <t>序号</t>
  </si>
  <si>
    <t>专业</t>
  </si>
  <si>
    <t>学号</t>
  </si>
  <si>
    <t>姓名</t>
  </si>
  <si>
    <t>德育成绩</t>
  </si>
  <si>
    <t>智育成绩</t>
  </si>
  <si>
    <t>文体美成绩</t>
  </si>
  <si>
    <t>总分</t>
  </si>
  <si>
    <t>排名</t>
  </si>
  <si>
    <t>德育加分说明</t>
  </si>
  <si>
    <t>智育加分说明</t>
  </si>
  <si>
    <t>文体美加分说明</t>
  </si>
  <si>
    <t>备注</t>
  </si>
  <si>
    <t>基础分</t>
  </si>
  <si>
    <t>加减分</t>
  </si>
  <si>
    <t>M1</t>
  </si>
  <si>
    <t>M2</t>
  </si>
  <si>
    <t>M3</t>
  </si>
  <si>
    <t>成绩</t>
  </si>
  <si>
    <t>论文</t>
  </si>
  <si>
    <t>科研成果</t>
  </si>
  <si>
    <t>专利</t>
  </si>
  <si>
    <t>学术会议</t>
  </si>
  <si>
    <t>科技竞赛</t>
  </si>
  <si>
    <t>车辆工程</t>
  </si>
  <si>
    <t>林子湛</t>
  </si>
  <si>
    <t xml:space="preserve">专著非导师一作学生二作《自动驾驶汽车多传感器数据融合技术》     60分
</t>
  </si>
  <si>
    <t xml:space="preserve">1.校运会实心球第五+4  2.校运会引体第一+9   3.校运会双摇第六+3  4.西南赛区聚力大学生健美联赛古典健美大学生组第三+6，传统大学生组第二+7，传统公开组第三+6  </t>
  </si>
  <si>
    <t>姚静彤</t>
  </si>
  <si>
    <t>2023——2024学年担任2023级1班党支书8分
2023——2024学年共青团评优“优秀共青团干部”6分
2023——2024学年党员示范宿舍7#201成员 2分</t>
  </si>
  <si>
    <t>2024年长安大学研究生数学建模竞赛三等奖 7.33分；2024世界智能驾驶挑战赛铜奖，第6位 2分；第十二届“挑战杯”陕汽集团陕西省大学生创业计划竞赛铜奖，第15位  2分;学校“通大杯”三等奖，第1位  10分</t>
  </si>
  <si>
    <t xml:space="preserve">院新生辩论赛三等奖 3分
院新生篮球赛学院二等奖3分
学校提案大赛优秀奖 3分
院团支书素质能力大赛院级二等奖 4分
校扇子舞第八名1分 
双摇第六名  3分
校女子足球赛三等奖 6分
参加乒乓球、羽毛球比赛、捐赠旧衣物活动、捐赠纸箱活动、参加大学生职业规划大赛、2023实验室安全文化月嘉年华活动  3分 </t>
  </si>
  <si>
    <t>郭伟超</t>
  </si>
  <si>
    <t>2023-2024学年担任汽车学院第一党支部组织委员  4分</t>
  </si>
  <si>
    <t xml:space="preserve">第十九届全国大学生交通运输科技大赛二等奖 +80（国家）    
2024年全国大学生节能减排社会实践与科技竞赛校内选拔赛三等奖 +10
中国国际大学生创新大赛（2024）长安大学校级铜奖 +10    </t>
  </si>
  <si>
    <t xml:space="preserve">院新生辩论赛三等奖 3分
校级运动会篮球运球比赛第五名 4分
校级运动会足球运球比赛第八名 1分
参加捐赠旧衣物活动、捐赠纸箱活动、大学生职业规划大赛、提案大赛、参观交通馆、专利智星培训班、新媒体技术分享交流会3.5分 </t>
  </si>
  <si>
    <t>晁兴雨</t>
  </si>
  <si>
    <t>第十九届全国大学生全国大学生交通运输科技大赛陕西赛区竞赛三等奖 +40（国家）
中国国际大学生创新大赛（2024）长安大学校级银奖 +8分
“挑战杯”大学生创业计划竞赛校级铜奖 +6分
2023新质生产力汽车大会 +15分</t>
  </si>
  <si>
    <t>校级运动会引体向上比赛第一名+9分；校级运动会50米迎面接力跑比赛第八名+1分；校级运动会立定跳远比赛第六名+3分；校级运动会足球颠球比赛第四名+5分；冬季趣味运动会足球颠球比赛第二名+7分；校“新生杯”足球赛第四名+5分；参加院校活动五次+2.5分（汽车学院职业规划大赛；8人制足球联赛；校运动会拎壶铃往返跑；阳光体育运动足球联赛；“回箱助环保，送爱暖凉秋”）</t>
  </si>
  <si>
    <t>亢浩宇</t>
  </si>
  <si>
    <t xml:space="preserve">023年挑战杯大学生创业计划竞赛校级铜奖  6分
2024年交通运输科技大赛三等奖  40分（国家）
中国国际大学生创新大赛（2024）校级银奖  8分
参加2023年新质生产力汽车论坛  15分
</t>
  </si>
  <si>
    <t>1. 迎新杯篮球赛院级二等奖+3
2. 长安大学运动会男子立定跳远第六名+3；
3 志愿时长56小时+5
4.长安大学心理微电影大赛+5</t>
  </si>
  <si>
    <t>代晓芳</t>
  </si>
  <si>
    <t xml:space="preserve">1、2023-2024学年担任2023级231班宣传委员          4分
2、2023-2024学年优秀共青团6分
3、2023-2024学年7#201宿舍为文明宿舍 2分
</t>
  </si>
  <si>
    <t xml:space="preserve">1、汽车学院2023级“新生杯”篮球赛二等奖 3分
2、2023年汽车学院研究生乒羽联赛-乒乓球活动优秀奖 1分
3、长安大学第十八届阳光运动暨2024扇子舞比赛 第八名 1分
4、长安大学第十八届阳光运动-30人足球运球接力计时赛第八名 1分
5、长安大学第十八届阳光运动-男女混合双摇跳绳第六名 3分
6、长安大学第十八届阳光运动-女子800米男子1200米接力第六名 3分
7、长安大学第十八届阳光运动-女子10人翻轮胎15米往返接力第三名 6分
8、第十九届阳光体育运动暨2024年游泳比赛-抢球大赛第五名 4分
9、第十九届阳光体育运动暨2024年游泳比赛-团体第六名 3分
10、长安大学第二十三届大学生体育节之“跑跑纸飞车”第六届纸箱车趣味大赛最佳创意奖 3分
11、参加校/院体美劳活动10次 5分
</t>
  </si>
  <si>
    <t>许傲天</t>
  </si>
  <si>
    <t>中国研究生电子设计大赛 西北赛区三等奖（没有特等奖）20分
中国国际大学生创新大赛（2024）长安大学校级银奖 8分</t>
  </si>
  <si>
    <t>2023年11月份校级冬季趣味运动会 颠球比赛第二名 7分
2023.11.03汽车学院兵乓球比赛 优秀奖 1分
2023.10.22汽车学院篮球新生杯第三名 4分 
校级足球新生杯第四名 5分 （见汽宇不凡2023.11.08报道，内含名单）
校运动会 30x50接力 第八名 1分
校运动会 多人跳远 第六名 3分
校运动会 足球运球 第八名 1分
校运动会 足球颠球 第四名 5分
四个活动参与2分（
2023.11.20“回箱助环保，送爱暖秋凉”0.5分
2024.4.22“长安书，悦长安”0.5分
2024渭水杯男子足球比赛0.5分
2024.5.20阳光体育运动2024足球联赛0.5分</t>
  </si>
  <si>
    <t>朱忠浩</t>
  </si>
  <si>
    <t>第十九届中国研究生电子设计竞赛全国总决赛企业专项三等奖作者排序第一+60、软件著作权一作+10</t>
  </si>
  <si>
    <t>徐泽平</t>
  </si>
  <si>
    <t>第19届中国研究生电子设计竞赛获得西北赛区三等奖 30分
2024年中国国际大学生创新大赛校级银奖  15分</t>
  </si>
  <si>
    <t>学院乒羽联赛优秀奖 1分</t>
  </si>
  <si>
    <t>侯泽康</t>
  </si>
  <si>
    <t>2023-2024学年担任汽车学院第一党支部纪检委员  4分</t>
  </si>
  <si>
    <t>2024春季运动会引体向上第一名  9分</t>
  </si>
  <si>
    <t>张纪纬</t>
  </si>
  <si>
    <t>献血 3分</t>
  </si>
  <si>
    <t xml:space="preserve">软件著作权（增程式电动乘用车性能分析软件）二作  5分
</t>
  </si>
  <si>
    <t xml:space="preserve">院“新生杯”篮球赛亚军3分
春季运动会男子30人×50米迎面接力跑第八名 1分
春季运动会30人×30米蛇形跑第四名 5分
春季运动会男子20×30拎壶跑参与 0.5分
春季运动会男子5人持杆50米蛇形往返跑参与 0.5分
志愿时长56h（第四届汽车行业人才培养院长论坛）5分
“回箱助环保，送爱暖凉秋”活动参与  0.5分
2024年长安大学研究生数学建模竞赛成功参与 0.5分
</t>
  </si>
  <si>
    <t>王自臣</t>
  </si>
  <si>
    <r>
      <rPr>
        <sz val="11"/>
        <rFont val="宋体"/>
        <charset val="134"/>
      </rPr>
      <t xml:space="preserve">第十九届全国大学生交通运输科技大赛二等奖  +60（国家）
</t>
    </r>
    <r>
      <rPr>
        <sz val="11"/>
        <color theme="1"/>
        <rFont val="宋体"/>
        <charset val="134"/>
      </rPr>
      <t>2023全国大学生智能终端仿真技术大赛三等奖团队负责人  +10</t>
    </r>
    <r>
      <rPr>
        <sz val="11"/>
        <rFont val="宋体"/>
        <charset val="134"/>
      </rPr>
      <t xml:space="preserve">
2024年全国大学生节能减排社会实践与科技竞赛校内选拔赛三等奖  +6
中国国际大学生创新大赛（2024）长安大学校级铜奖  +6</t>
    </r>
  </si>
  <si>
    <t>刘羽昂</t>
  </si>
  <si>
    <t>第十九届全国大学生交通运输科技大赛二等奖+60（国家）</t>
  </si>
  <si>
    <t>邵壮</t>
  </si>
  <si>
    <t>2023级研究生“迎新杯”院篮球赛亚军+3分 长安大学2024年春季运动会男子30人引体向上第一名 +9分 长安大学2024年春季运动会男子30人x50米迎面跑接力跑第八名 +1分</t>
  </si>
  <si>
    <t>俞菲凡</t>
  </si>
  <si>
    <t>2023-2024学年担任汽车学院兼职辅导员 10分</t>
  </si>
  <si>
    <t>王铭震</t>
  </si>
  <si>
    <t>2024世界智能驾驶挑战赛铜奖，第5位  20分；学校“通大杯”三等奖，第4位，6分</t>
  </si>
  <si>
    <t>校级运动会引体向上比赛第一名+9分；</t>
  </si>
  <si>
    <t>陆继辉</t>
  </si>
  <si>
    <t>1、2023-2024学年担任2023级231班学习委员 3分</t>
  </si>
  <si>
    <t>1.院篮球赛“迎新杯”二等奖   3分</t>
  </si>
  <si>
    <t>王东阳</t>
  </si>
  <si>
    <t>1.2023汽车学院研究生乒羽联赛乒乓球项目优秀奖               1分
2.2024春季运动会男子20*30跳跃栏架往返接力项目第七名        2分
3.2024春季运动会男子30人x50米迎面接力跑项目第八名         1分
4.2023-2024学年“回箱助环保，送爱暖凉秋”活动              0.5分
5.2023-2024学年“悦动青春，只争朝夕”跑步打卡活动          0.5分
6.2023-2024学年“向阳而生，逐光前行”第四届研究生摄影大赛  0.5分
7.2024春季运动会20+5人排球垫球团体赛                      0.5分
8.2024春季运动会20人x5分钟集体跳长绳团体赛               0.5分
9.2024春季运动会男子20人一分钟跳绳                         0.5分</t>
  </si>
  <si>
    <t>房熙博</t>
  </si>
  <si>
    <t>2023122011</t>
  </si>
  <si>
    <t>邵帅</t>
  </si>
  <si>
    <t xml:space="preserve">2024长安大学研究生数学建模竞赛三等奖+7.33                                                          中国国际大学生创新大赛（2024）长安大学校级铜奖 +10 
</t>
  </si>
  <si>
    <t>霍福祥</t>
  </si>
  <si>
    <t>中国汽车工程学会汽车智能共享出行工作会议   15分</t>
  </si>
  <si>
    <t>李瑞亨</t>
  </si>
  <si>
    <t>杨娅琳</t>
  </si>
  <si>
    <t>文明宿舍2分</t>
  </si>
  <si>
    <t>校级竞赛银奖8分</t>
  </si>
  <si>
    <t>乒乓球优秀奖1分</t>
  </si>
  <si>
    <t>管晨</t>
  </si>
  <si>
    <t>2023工业仿真软件技术峰会＋15</t>
  </si>
  <si>
    <t>薛凯峰</t>
  </si>
  <si>
    <t xml:space="preserve">1.院篮球赛“迎新杯”二等奖   3分 </t>
  </si>
  <si>
    <t>刘国盛</t>
  </si>
  <si>
    <t>焦传宇</t>
  </si>
  <si>
    <t>贺门涛</t>
  </si>
  <si>
    <t>2024世界智能汽车驾驶挑战赛铜奖+2</t>
  </si>
  <si>
    <t>1. 长安大学运动会男子立定跳远第六名+3；2.参加院校活动4次+2</t>
  </si>
  <si>
    <t>李思隆</t>
  </si>
  <si>
    <t>汽车学院2023级“新生杯”篮球赛二等奖 3分</t>
  </si>
  <si>
    <t>王龑龙</t>
  </si>
  <si>
    <t>岳粹楠</t>
  </si>
  <si>
    <t>机械</t>
  </si>
  <si>
    <t>徐志雄</t>
  </si>
  <si>
    <t>1.第十八届“挑战杯”全国大学生课外科学科技作品竞赛“揭榜挂帅“专项赛三等奖（省级）  30分
2.2023年数字汽车大赛创新组二等奖（省级）30分
3.第十九届全国大学生交通运输科技大赛三等奖（国家级） 60分
4.2024年全国大学生节能减排社会实践与科技竞赛校内选拔赛三等奖 6分
5.中国国际大学生创新大赛（2024）长安大学校级铜奖 6分</t>
  </si>
  <si>
    <t xml:space="preserve">1.“悦动青春，只争朝夕”跑步打卡活动第五名   3分
2.校运会男子4*400米接力第三名   6分
3.校运会男子1500米第五名   4分
4.校运会20000米接力第六名   3分
5.校运会男子5000米第八名   1分
</t>
  </si>
  <si>
    <t>刘茂森</t>
  </si>
  <si>
    <t xml:space="preserve">1.党支书+8；2.优秀团干+6；
3.文明宿舍+2
</t>
  </si>
  <si>
    <t>1.第十九届全国大学生交通运输科技大赛省三等奖第四负责人 20分
2.长安大学第十一届研究生“通大杯”专利创造与发明大赛三等奖第四负责人 6分
3.挑战杯陕汽集团陕西省大学生创业计划竞赛铜奖队员 2分</t>
  </si>
  <si>
    <t>1.院篮球赛冠军     5分	
2.宿舍风采大赛冠军 5分	
3秋季趣味运动会定点投篮第四名 5分	
4志愿活动时常56小时 5分	
5参与认定活动10项 5分	
（1.参观交通馆
2“冬日暖心衣物相伴”秋季捐衣活动
3“回箱助环保”废旧纸箱回收活动
4校运会20+5定点投篮比赛负责人及参与者
5破”简”而出,”职”面未来简历大赛参与奖
6渭水之星风采大赛器乐组总决赛参演
7建工学院迎新晚会参演
8音乐鉴赏会参演
9院乒羽联赛乒乓球参与奖	
10院乒羽联赛羽毛球参与奖）</t>
  </si>
  <si>
    <t>郭家煜</t>
  </si>
  <si>
    <t xml:space="preserve">1、2023-2024学年担任2023级231班生活委员加3分         2、2023-2024学年13#254宿舍为文明宿舍 2分
</t>
  </si>
  <si>
    <t>1.院篮球赛“迎新杯”二等奖 3分 2.23级“新生杯”专业辩论赛三等奖加最佳辩手  4分  3.2024春季运动会男子20*30跳跃栏架往返跑第七名 2分 4.2024春季运动会男子30人x50米迎面接力跑项目第八名  1分 5.春季运动会30人×30米蛇形跑第四名 5分 6.校级运动会50米迎面接力跑比赛第八名+1分7.校运动会 多人跳远 第六名 3分8.校运动会 趣味运动会荷球投篮7分  9.校篮球院赛亚军7分 10.春季运动会趣味运动会篮球运球第五名 4分 11.春季运动会趣味运动会男子翻轮胎第四名5分  12.春季运动会趣味运动会篮球定点投篮第6名3分 13.春季运动会趣味运动会袋鼠跳第八名1分14.春季运动会趣味运动会立卧撑第八名1分 15.春季运动会趣味运动会负重深蹲参与0.5分 16.渭水校区篮球院赛参与 0.5分</t>
  </si>
  <si>
    <t>唐湘松</t>
  </si>
  <si>
    <t>长安大学2024春季运动会引体向上冠军 9分长安大学2024春季运动会荷球投篮亚军 7分长安大学第十六届研究生篮球联赛亚军 7分长安大学冬季趣味运动会篮球定点投篮第4名 5分长安大学2024春季运动会30人×30米蛇形跑往返接力赛第4名 5分长安大学2024春季运动会男子20人翻轮胎第4名 5分长安大学2024春季运动会30人篮球运球接力赛第5名 4分长安大学2024春季运动会立定跳远第6名 3分长安大学2024春季运动会20*30跳跃篮架往返接力第7名 2分长安大学2024春季运动会50m迎面接力第8名 1分长安大学2024春季运动会袋鼠跳第8名 1分汽车学院2023级研究生“迎新杯”篮球赛冠军 5分2023年汽车学院研究生乒羽联赛乒乓球比赛第2名 3分2023年汽车学院研究生乒羽联赛羽毛球比赛优秀奖 1分“回箱助环保，送爱暖凉秋”活动参与 0.5分“让历史告诉未来——纪念改革开放45周年”征文大赛参与 0.5分职业规划大赛参与 0.5分</t>
  </si>
  <si>
    <t>高赛</t>
  </si>
  <si>
    <t>2024年全国大学生节能减排社会实践与科技竞赛校内选拔赛三等奖+6分</t>
  </si>
  <si>
    <t>1.运动会引体向上冠军+9分 2.运动会荷球定点投篮亚军+7分 3.长安大学第十六届篮球联赛亚军+7分 4.汽车学院“迎新杯”篮球赛冠军+5分 5.运动会翻轮胎接力第四名+5分 6.运动会篮球运球接力第五名+4分 7.运动会篮球定点投篮第六名+3分 8.运动会男子跳栏架第七名+2分 9.运动会立卧撑第八名+1分</t>
  </si>
  <si>
    <t>朱志龙</t>
  </si>
  <si>
    <t xml:space="preserve">2023-2024学年担任233班生活委员   3分
文明宿舍 2分
</t>
  </si>
  <si>
    <t xml:space="preserve">软著：基于多传感器融合图像特征新能源汽车电机故障诊断软件V1.0 二作 5分
第18届全国塑性工程学术年会 15分
陕汽挑战杯二等奖 第四参与人  20分
通大杯二等奖 第四作者 6分
大学生创新创业比赛省级铜奖 负责人 30分
</t>
  </si>
  <si>
    <t>院辩论赛三等 3分
宿舍风采大赛冠军 5分</t>
  </si>
  <si>
    <t>杨再杰</t>
  </si>
  <si>
    <t>第十九届全国大学生交通运输科技大赛一等奖（排序4）……80分
长安大学第十一届研究生“通大杯”专利创造与发明大赛三等奖（排序5）……6分</t>
  </si>
  <si>
    <t>左岳</t>
  </si>
  <si>
    <t>1、班级纪律委员3分 2、文明宿舍2分</t>
  </si>
  <si>
    <t>通大杯校赛三等奖第三负责人6分</t>
  </si>
  <si>
    <t>1、宿舍风采大赛一等奖5分 2、辩论赛三等奖3分 3、题案大赛优秀奖3分 4、校运动会引体向上一等奖9分
5、 纸箱活动、乒羽联赛、世界智能车队大赛共计2分</t>
  </si>
  <si>
    <t>侯旭东</t>
  </si>
  <si>
    <t>班级宣传委员 3分</t>
  </si>
  <si>
    <r>
      <rPr>
        <sz val="11"/>
        <color rgb="FF000000"/>
        <rFont val="宋体"/>
        <charset val="134"/>
      </rPr>
      <t>1.2023-2024学年汽车学院院研究生篮球赛冠军 5分 
2.2023-2024学年长安大学校级研究生第十六届篮球联赛第2名 7分
3.2024年校春季运动会荷球定点投篮第2名  7分
4.2024年校春季运动会男子30x50米迎面接力跑第8名 1分
5.2024年校春季运动会男子30+5人立定跳远团体赛第6名   3分</t>
    </r>
    <r>
      <rPr>
        <sz val="10"/>
        <color rgb="FF000000"/>
        <rFont val="宋体"/>
        <charset val="134"/>
      </rPr>
      <t> </t>
    </r>
    <r>
      <rPr>
        <sz val="11"/>
        <color rgb="FF000000"/>
        <rFont val="宋体"/>
        <charset val="134"/>
      </rPr>
      <t xml:space="preserve">
6.2024年校春季运动会男子20x30跳跃栏架往返接力跑团体赛第7名  2分 
7.2024年校春季运动会男子30人篮球运球接力计时赛团体第5名   4分 
8.2024年校春季运动会男子30人一分钟立卧撑团体赛第8名  1分 总计：30分</t>
    </r>
  </si>
  <si>
    <t>王军政</t>
  </si>
  <si>
    <t>2023-2024年度担任汽车学院科协宣传部副部长（校级优秀研科协组织）4*1.5=6分</t>
  </si>
  <si>
    <t>“基于laneNet网络的实时车道检测软件”软著第二作者（5分）、参加2024年度世界交通大会（20分）</t>
  </si>
  <si>
    <t>2024年度校级运动会8*100米师生接力赛第四名（5分）、
2024年度校级运动会引体向上团队一等奖（9分）、
2024年度“诗韵寄意、翰墨飘香”诗词大赛一等奖（8分）。
参与活动2.5分
（长安大学2024年“挑战杯”大学生创业计划、长安大学第十一届研究生“通大杯”、雷锋月志愿清扫活动、研科协参观交通馆活动、“悦动青春、只争朝夕”跑步打卡活动、“合时而作，数今风流”原创诗词比赛）</t>
  </si>
  <si>
    <t>陈旭岳</t>
  </si>
  <si>
    <t>24年上半年献血加3分</t>
  </si>
  <si>
    <t>第十九届全国大学生交通运输科技大赛陕西赛区竞赛西部高校邀请赛暨大学生未来交通科技大赛国家级特等奖80分</t>
  </si>
  <si>
    <t>汽车学院乒羽联赛团队三等奖3分</t>
  </si>
  <si>
    <t>李智鹏</t>
  </si>
  <si>
    <r>
      <rPr>
        <sz val="11"/>
        <color rgb="FF000000"/>
        <rFont val="宋体"/>
        <charset val="134"/>
      </rPr>
      <t xml:space="preserve"> 第十九届全国大学生交通运输科技大赛陕西赛区三等奖(4作) 20分</t>
    </r>
    <r>
      <rPr>
        <sz val="11"/>
        <color rgb="FF000000"/>
        <rFont val="宋体"/>
        <charset val="134"/>
      </rPr>
      <t xml:space="preserve">                              长安大学2024年“挑战杯”大学生创业计划竞赛铜奖(5作)6分                                   中国国际大学生创新大赛校赛银奖(3作)8分</t>
    </r>
    <r>
      <rPr>
        <sz val="11"/>
        <color rgb="FF000000"/>
        <rFont val="宋体"/>
        <charset val="134"/>
      </rPr>
      <t xml:space="preserve">                                                   软著（基于改进A算法的小车路径规划平台V1.0）（2作）5分 </t>
    </r>
  </si>
  <si>
    <t>周妍</t>
  </si>
  <si>
    <t xml:space="preserve">1、2023-2024学年担任2023级231班心理委员          3分
</t>
  </si>
  <si>
    <r>
      <rPr>
        <sz val="11"/>
        <rFont val="宋体"/>
        <charset val="134"/>
      </rPr>
      <t>1.院篮球赛“迎新杯”二等奖</t>
    </r>
    <r>
      <rPr>
        <sz val="11"/>
        <rFont val="Arial"/>
        <charset val="134"/>
      </rPr>
      <t xml:space="preserve">     </t>
    </r>
    <r>
      <rPr>
        <sz val="11"/>
        <rFont val="宋体"/>
        <charset val="134"/>
      </rPr>
      <t>3分2.参加校/院体美劳活动12次    6分</t>
    </r>
  </si>
  <si>
    <t>王钦政</t>
  </si>
  <si>
    <t>1.全国大学生智能终端仿真技术大赛全国三等奖（校级）+10
2.第十九届全国大学生交通运输科技大赛陕西赛区竞赛西部高校邀请赛暨大学生未来交通科技大赛二等奖（国家级）+60
3.中国大学生无人驾驶方程式大赛三等奖+10
4.2024年中国国际大学生创新大赛校级铜奖+6</t>
  </si>
  <si>
    <t>张建章</t>
  </si>
  <si>
    <t xml:space="preserve">1、2023-2024学年担任2023级231班班长          8分
2、2023-2024学年优秀共青团6分
3、2023-2024学年13#254宿舍为文明宿舍 2分
</t>
  </si>
  <si>
    <r>
      <rPr>
        <sz val="11"/>
        <rFont val="宋体"/>
        <charset val="134"/>
      </rPr>
      <t>1.院篮球赛“迎新杯”二等奖</t>
    </r>
    <r>
      <rPr>
        <sz val="11"/>
        <rFont val="Arial"/>
        <charset val="134"/>
      </rPr>
      <t xml:space="preserve">     3</t>
    </r>
    <r>
      <rPr>
        <sz val="11"/>
        <rFont val="宋体"/>
        <charset val="134"/>
      </rPr>
      <t>分2.23级“新生杯”专业辩论赛三等奖     3分</t>
    </r>
  </si>
  <si>
    <t>刘浩森</t>
  </si>
  <si>
    <t>1.2024春季运动会男子20人翻轮胎项目第四名            5分
2.长安大学第二十三届大学生体育节之“跑跑纸飞车”第六届纸箱车趣味大赛最佳创意奖        3分
3.2024春季运动会男子20*30跳跃栏架往返跑第七名     2分
4.2024春季运动会30人足球运球接力项目第八名        1分
5.2024春季运动会30人立卧撑团体赛项目第八名        1分
6.2024春季运动会30人袋鼠跳迎面接力赛第八名        1分
7.参与2024春季运动会男子20人*30m拎壶铃往返跑接力项目      0.5分
8.参与2024春季运动会男子负重深蹲20人*10m接力项目           0.5分
9．参与第七届“点滴心知识 助力心成长”心理健康知识竞赛            0.5分
10.参与长安大学“乐动青春，只争朝夕”跑步打卡活动            0.5分
11.参与第七届研究生知识竞赛院内选拔赛                            0.5分
12.参与“回箱助环保，送爱暖凉秋”活动                            0.5分</t>
  </si>
  <si>
    <t>曹城铭</t>
  </si>
  <si>
    <r>
      <rPr>
        <sz val="11"/>
        <rFont val="宋体"/>
        <charset val="134"/>
      </rPr>
      <t>1.第十九届中国研究生电子设计竞赛西北赛区三等奖    20分</t>
    </r>
    <r>
      <rPr>
        <sz val="11"/>
        <color rgb="FF000000"/>
        <rFont val="宋体"/>
        <charset val="134"/>
      </rPr>
      <t xml:space="preserve">
2.中国国际大学生创新大赛（2024）长安大学校级银奖   8分</t>
    </r>
  </si>
  <si>
    <t>1.2024春季运动会男子20*30米拎壶铃往返跑接力   
2.2024春季运动会男子30*50米迎面接力跑   
3.参与“回箱助环保，送爱暖秋凉”活动   
4.参与“冬日暖心，衣物相伴”衣物捐赠活动  总计四次体美劳活动 2分</t>
  </si>
  <si>
    <t xml:space="preserve"> </t>
  </si>
  <si>
    <t>朱昱龙</t>
  </si>
  <si>
    <t>1.参加海克斯康（青岛）2023工业仿真软件技术峰会 15分
2.中国国际大学生创新大赛校级铜奖 6分</t>
  </si>
  <si>
    <t>1.参加院级活动4次 2分
2.参加职业规划大赛 0.5分</t>
  </si>
  <si>
    <t>杜可传</t>
  </si>
  <si>
    <r>
      <rPr>
        <sz val="12"/>
        <color rgb="FF000000"/>
        <rFont val="宋体"/>
        <charset val="134"/>
      </rPr>
      <t>春季文明宿舍</t>
    </r>
    <r>
      <rPr>
        <sz val="11"/>
        <color rgb="FF000000"/>
        <rFont val="宋体"/>
        <charset val="134"/>
      </rPr>
      <t>2</t>
    </r>
    <r>
      <rPr>
        <sz val="12"/>
        <color rgb="FF000000"/>
        <rFont val="宋体"/>
        <charset val="134"/>
      </rPr>
      <t>分</t>
    </r>
  </si>
  <si>
    <r>
      <rPr>
        <sz val="11"/>
        <color rgb="FF000000"/>
        <rFont val="宋体"/>
        <charset val="134"/>
      </rPr>
      <t xml:space="preserve">1.2023年汽车学院迎新杯篮球赛冠军  5分
2.2024年长安大学第十六届研究生校级篮球联赛中汽车学院亚军  7分
3.2024年校级春季运动会汽车学院30人篮球运球接力计时赛项目第五名  4分
4.2024年校级春季运动会汽车学院男子20人翻轮胎15米往返接力赛项目第四名  5分
5.2024年校级春季运动会汽车学院30人*一分钟双摇跳绳团体赛项目第六名  3分
6.2024年校级春季运动会汽车学院男子20*30跳跃栏架往返接力项目第七名  2分
7.2024年校级春季运动会汽车学院男子30人*50米迎面接力跑第八名  1分
8.2024年校级春季运动会汽车学院男子30人一分钟立卧撑团体赛第八名  1分
9.2023年汽车学院研究生乒羽联赛羽毛球活动优秀奖  2分
</t>
    </r>
    <r>
      <rPr>
        <sz val="11"/>
        <color rgb="FFFF0000"/>
        <rFont val="宋体"/>
        <charset val="134"/>
      </rPr>
      <t xml:space="preserve">
</t>
    </r>
  </si>
  <si>
    <t>高慧忠</t>
  </si>
  <si>
    <t>献血+3</t>
  </si>
  <si>
    <t>1.第12届全国高校艺术设计大赛省级一等奖  15分  
2.志愿活动时长56小时  5分</t>
  </si>
  <si>
    <t>张星</t>
  </si>
  <si>
    <t>汽车学院研究生会学习部副部长+4</t>
  </si>
  <si>
    <t>1.交通科技大赛省三等奖 20分</t>
  </si>
  <si>
    <t>1.院篮球赛冠军     5分	
2志愿活动时常22小时 3分	
3参与认定活动9项 4.5分	
（1.	参观交通馆
2	秋季捐衣活动
3	废旧纸箱回收活动
4	男子一分钟跳绳比赛负责人
5	通大杯参与奖
6	汽车作品设计参与奖
7	校运会女子立定跳远
8	石榴花开籽籽同心摄影大赛参与奖
9     院乒羽联赛羽毛球参与奖	)</t>
  </si>
  <si>
    <t>王胤</t>
  </si>
  <si>
    <t xml:space="preserve">2023-2024学年担任233班班长   8分
优秀团员 4分
</t>
  </si>
  <si>
    <t>23级迎新杯篮球比赛一等奖</t>
  </si>
  <si>
    <t>蒲沛</t>
  </si>
  <si>
    <t>1、2023-2024学年担任2023级231班心理委员加3分         2、2023-2024学年13#254宿舍为文明宿舍 2分</t>
  </si>
  <si>
    <t>1.2024世界智能汽车驾驶挑战赛铜奖+2
2.2024长安大学研究生数学建模竞赛三等奖+7.33      3.校通大杯三等奖 6分</t>
  </si>
  <si>
    <t>朱昇</t>
  </si>
  <si>
    <t>第十九届全国大学生交通运输科技大赛陕西赛区竞赛西部高校邀请赛暨大学生未来交通科技大赛省级特等奖40分 
2023年数字汽车大赛校级特等奖 20分</t>
  </si>
  <si>
    <t>种国臣</t>
  </si>
  <si>
    <r>
      <rPr>
        <sz val="11"/>
        <color theme="1"/>
        <rFont val="宋体"/>
        <charset val="134"/>
      </rPr>
      <t>1.全国大学生智能终端仿真技术大赛全国三等奖（校级）+10</t>
    </r>
    <r>
      <rPr>
        <sz val="11"/>
        <color rgb="FF000000"/>
        <rFont val="宋体"/>
        <charset val="134"/>
      </rPr>
      <t xml:space="preserve">
2.2024年全国大学生节能减排社会实践与科技竞赛校内选拔赛三等奖+6
3.2024年中国国际大学生创新大赛校级铜奖+6</t>
    </r>
  </si>
  <si>
    <t>郑海</t>
  </si>
  <si>
    <t>2023.0907-2023.0908参加海克斯康2023工业仿真软件技术峰会  15分</t>
  </si>
  <si>
    <t>院篮球赛冠军 5分</t>
  </si>
  <si>
    <t>段朝帅</t>
  </si>
  <si>
    <t>1.学习委员+3；</t>
  </si>
  <si>
    <t>2023级硕士研究生迎新杯冠军+5</t>
  </si>
  <si>
    <t>李子添</t>
  </si>
  <si>
    <t>1、参加中国汽车工程学会年会暨展览会（北京）    15分
2、挑战杯陕汽集团陕西省大学生创业计划竞赛铜奖 第二负责人 20分</t>
  </si>
  <si>
    <t>1、汽车学院辩论赛三等奖+最佳辩手 4分</t>
  </si>
  <si>
    <t>兰理文</t>
  </si>
  <si>
    <t>文明宿舍+2</t>
  </si>
  <si>
    <t>通大杯三等奖一作+10 天津智能车赛铜奖排位7+2</t>
  </si>
  <si>
    <t>宿舍风采大赛一等奖➕5，羽毛球赛三等奖➕3</t>
  </si>
  <si>
    <t>杨鹏飞</t>
  </si>
  <si>
    <t>班委+3</t>
  </si>
  <si>
    <t xml:space="preserve">1.长安大学第十六届篮球联赛亚军+7分 2.汽车学院“迎新杯”篮球赛冠军+5分 </t>
  </si>
  <si>
    <t>秦瑞泽</t>
  </si>
  <si>
    <t>研究生会办公室副部长  4分</t>
  </si>
  <si>
    <t>孔米闯</t>
  </si>
  <si>
    <t>1. 一篇软著（智能车辆控制软件V1.0）2作 5分  2.长安大学数学建模比赛三等奖（无特等奖）6分</t>
  </si>
  <si>
    <t>葛金瑞</t>
  </si>
  <si>
    <t>纪龙</t>
  </si>
  <si>
    <t>张荣春</t>
  </si>
  <si>
    <t>参与认定活动7次 1，45周年征文比赛 2，跑步打卡 3，英语六级高分秘籍分享会 4提案征集大赛 5专利智星 6职业规划大赛 7校研会logo与封面ppt设计大赛 共计7个，3.5分</t>
  </si>
  <si>
    <t>张荣誉</t>
  </si>
  <si>
    <t>第十九届全国大学生交通运输科技大赛陕西赛区竞赛西部高校邀请赛暨大学生未来交通科技大赛省部级三等奖20分</t>
  </si>
  <si>
    <t>宿舍风采大赛优秀奖2分</t>
  </si>
  <si>
    <t>方虹苏</t>
  </si>
  <si>
    <t>“外研社·国才杯”“理解当代中国”全国大学生外语能力大赛校级二等奖 10分</t>
  </si>
  <si>
    <t>王闯</t>
  </si>
  <si>
    <t>刘立瑞</t>
  </si>
  <si>
    <t>张化喜</t>
  </si>
  <si>
    <t>石榴花开研究生知识竞赛三等奖 +5分；校级乒乓球比赛优秀奖+2分</t>
  </si>
  <si>
    <t>彭柯欣</t>
  </si>
  <si>
    <t>徐霖龙</t>
  </si>
  <si>
    <t>金泰峰</t>
  </si>
  <si>
    <t>郭淼鑫</t>
  </si>
  <si>
    <t>祝召飞</t>
  </si>
  <si>
    <t>辩论赛三等奖</t>
  </si>
  <si>
    <t>杨海潮</t>
  </si>
  <si>
    <t>孟昱强</t>
  </si>
  <si>
    <t>校运会踢花踺参与 0.5分</t>
  </si>
  <si>
    <t>田晓雨</t>
  </si>
  <si>
    <t>鲁文杰</t>
  </si>
  <si>
    <t>2023-2024学年担任2023级233班 心理委员 3分</t>
  </si>
  <si>
    <t>孙柯柯</t>
  </si>
  <si>
    <r>
      <rPr>
        <sz val="10"/>
        <rFont val="MS Gothic"/>
        <charset val="128"/>
      </rPr>
      <t>交通</t>
    </r>
    <r>
      <rPr>
        <sz val="10"/>
        <rFont val="宋体"/>
        <charset val="134"/>
      </rPr>
      <t>运输</t>
    </r>
    <r>
      <rPr>
        <sz val="10"/>
        <rFont val="Microsoft JhengHei"/>
        <charset val="136"/>
      </rPr>
      <t>工程</t>
    </r>
  </si>
  <si>
    <t>王叶叶</t>
  </si>
  <si>
    <t>2023-2023年担任校研科协2023级干事（“优秀研究生集体”）         3✖1.5=4.5分</t>
  </si>
  <si>
    <r>
      <rPr>
        <sz val="11"/>
        <color rgb="FF000000"/>
        <rFont val="宋体"/>
        <charset val="134"/>
      </rPr>
      <t xml:space="preserve">1. 第十九届全国大学生交通科技大赛省二（2作）    +30分
2. 中国大学生机械工程创新创意大赛智能制造赛校二（2作）   +8分
</t>
    </r>
    <r>
      <rPr>
        <sz val="11"/>
        <color rgb="FF000000"/>
        <rFont val="宋体"/>
        <charset val="134"/>
      </rPr>
      <t>3. 中国机器人及人工智能大赛机器人应用赛校三（2作）      +6分</t>
    </r>
    <r>
      <rPr>
        <sz val="11"/>
        <color rgb="FF000000"/>
        <rFont val="宋体"/>
        <charset val="134"/>
      </rPr>
      <t xml:space="preserve">
4. 第六届中青杯全国大学生数学建模竞赛校三       +7.33分</t>
    </r>
    <r>
      <rPr>
        <sz val="11"/>
        <color rgb="FF000000"/>
        <rFont val="宋体"/>
        <charset val="134"/>
      </rPr>
      <t xml:space="preserve">
5. 第十九届全国大学生交通科技大赛省三（2作）    +20分
</t>
    </r>
    <r>
      <rPr>
        <sz val="11"/>
        <color rgb="FF000000"/>
        <rFont val="宋体"/>
        <charset val="134"/>
      </rPr>
      <t>6. 2024APMCM亚太地区大学生数学建模竞赛校三等      +7.33分</t>
    </r>
    <r>
      <rPr>
        <sz val="11"/>
        <color rgb="FF000000"/>
        <rFont val="宋体"/>
        <charset val="134"/>
      </rPr>
      <t xml:space="preserve">
7. 睿抗机器人开发大赛陕西省算法调优竞赛校三（2作）      +6分</t>
    </r>
    <r>
      <rPr>
        <sz val="11"/>
        <color rgb="FF000000"/>
        <rFont val="宋体"/>
        <charset val="134"/>
      </rPr>
      <t xml:space="preserve">
8. 长安大学研究生数学建模竞赛校三               +7.33分
9. 第五届“华数杯”全国大学生数学建模竞赛校三  +7.33分
10.中国国际大学生创新比赛校级铜奖（2作）        +6分</t>
    </r>
  </si>
  <si>
    <t>竞赛获奖                                              合计：49分
1. 第三届汽车文化作品设计展示"燃青春引擎，驰时代新梦"大赛校三+5分
2. 汽车学院第十一届班团支书五小创大赛—小创意赛道院一      +5分
3. 长安大学第23届大学生科技节之第二届卡车无限创意大赛校二  +6分
4. 长安大学第二十四届大学生艺术节之井盖彩绘大赛校三        +5分
5. 长安大学汽车学院“春之歌”视频制作大赛院级优秀奖        +2分
6. 长安大学第七届主题视频混剪大赛校三                      +5分
7. 长安大学彩虹心理文化节之守护心灵筑梦长安心理微电影大赛校三+5分
8. 助学成才担当有为筑梦未来主题征文比赛院二             +4分
9. 第二届“石刻载历史，妙语诉古今”石刻文化介绍词撰写活动校一+8分
    10. 汽车学院第十一届班团支部五小创大赛—微创业赛道院二 +4分                                                       
志愿活动                                               合计：2分
1. 2023年秋季研究生骨干培训志愿                          2小时
2. 汽车学院“冬日暖心衣物相伴”主题活动志愿              2小时
    3. 2024年春季研究生骨干培训第一、二、三、四讲志愿      8小时                                                         
活动参与                                    共18项     合计：6分
1. 长安大学新媒体技能分享交流会活动参与                    0.5分
2. 第十五届研究生提案大赛参与                              0.5分
3. 石榴花开一家亲，法治护安长大行”线上知识竞赛参与       0.5分
4. “石榴花开 籽籽同心”校园摄影大赛参与                   0.5分 
5. “回箱助环保，送爱暖凉秋”活动参与                     0.5分
6. 汽车学院羽毛球赛参与                                    0.5分
7. 汽车学院乒乓球赛参与                                    0.5分
8. 汽车学院“冬日暖心衣物相伴”主题捐赠参与                0.5分
9. 六级高分秘籍分享会参与                                  0.5分
10. 长安大学研科协向阳而生 逐光前行 第四届研究生摄影大赛参与0.5分
11. 破简而出，职面未来简历设计大赛参与                      0.5分
12. 第二十三届大学生体育节之’跑跑纸飞车’纸箱车趣味大赛参与0.5分
13. 长安大学第二十三届大学生体育节之第七届校园寻宝大赛参与  0.5分
14. 长安大学第七届点滴心知识，助力心成长心理健康知识竞赛参与0.5分
15. 春风鸢舞·暖阳龙腾”长安大学第四届风筝竞高大赛参与      0.5分
16. 长安大学第一届“镜像焕生多材纷呈模型大赛参与            0.5分
17. 第七届研究生知识竞赛参与                             0.5分
18.模版设计展风采，职业规划向未来第一届简历模板设计大赛    0.5分</t>
  </si>
  <si>
    <t>武瑾</t>
  </si>
  <si>
    <r>
      <rPr>
        <sz val="11"/>
        <color rgb="FF000000"/>
        <rFont val="宋体"/>
        <charset val="134"/>
      </rPr>
      <t xml:space="preserve">1、第十九届全国大学生交通运输科技大赛陕西赛区二等奖（2作） 30分
</t>
    </r>
    <r>
      <rPr>
        <sz val="11"/>
        <color rgb="FF000000"/>
        <rFont val="宋体"/>
        <charset val="134"/>
      </rPr>
      <t>2、2024睿抗机器人开发者大赛（RAICOM）陕西省“算法调优竞赛”三等奖（4作）   6分</t>
    </r>
    <r>
      <rPr>
        <sz val="11"/>
        <color rgb="FF000000"/>
        <rFont val="宋体"/>
        <charset val="134"/>
      </rPr>
      <t xml:space="preserve">
3、“华数杯”全国大学生数学建模竞赛三等奖（1作）   7.33分</t>
    </r>
    <r>
      <rPr>
        <sz val="11"/>
        <color rgb="FF000000"/>
        <rFont val="宋体"/>
        <charset val="134"/>
      </rPr>
      <t xml:space="preserve">
4、2024年第六届中青杯全国大学生数学建模竞赛研究生组三等奖（2作）  7.33分</t>
    </r>
    <r>
      <rPr>
        <sz val="11"/>
        <color rgb="FF000000"/>
        <rFont val="宋体"/>
        <charset val="134"/>
      </rPr>
      <t xml:space="preserve">
5、中国国际大学生创新大赛（2024）长安大学校级铜奖（2作）  6分
</t>
    </r>
    <r>
      <rPr>
        <sz val="11"/>
        <color rgb="FF000000"/>
        <rFont val="宋体"/>
        <charset val="134"/>
      </rPr>
      <t>6、2024年APMCM亚太地区大学生数学建模竞赛研究生组三等奖（1作）  7.33分</t>
    </r>
    <r>
      <rPr>
        <sz val="11"/>
        <color rgb="FF000000"/>
        <rFont val="宋体"/>
        <charset val="134"/>
      </rPr>
      <t xml:space="preserve">
7、2024年长安大学研究生数学建模竞赛三等奖（无获奖者排序） 7.33分
8、第二十六届中国机器人及人工只能大赛省级层次选拔赛（百度Apollo）陕西赛区三等奖（2作）    6分</t>
    </r>
  </si>
  <si>
    <r>
      <rPr>
        <sz val="11"/>
        <color rgb="FF000000"/>
        <rFont val="宋体"/>
        <charset val="134"/>
      </rPr>
      <t xml:space="preserve">1、“春风鸢舞·暖阳龙腾”长安大学第四届风筝竞高大赛   0.5分
2、长安大学第四届“虹”学讲堂系列讲座宣传海报与背景PPT设计大赛   0.5分
3、“破‘简’而出·‘职’面未来”简历设计大赛  0.5分
4、2023年汽车学院研究生乒羽联赛乒乓球比赛     0.5分
5、2023-2024学年新媒体技能分享交流会     0.5分
6、“向阳而生 逐光而行”第四届研究生摄影大赛     0.5分
7、“回箱助环保，送爱暖凉秋”活动     0.5分
8、“爱心书屋”书籍捐赠活动     0.5分
9、“博文诗书 神游古海”国学知识竞赛活动     0.5分
10、多“材”纷呈模型大赛     0.5分
11、第七届研究生知识竞赛     0.5分
12、“童心塑梦，彩绘未来”泥塑体验活动     0.5分
“梦回长安寻旧影，秘宝难掩岁月情”长安大学第七届寻宝大赛（参与）
长安大学第七届“点滴心知识 助力心成长”心理健康知识竞赛（参与）
13、汽车学院“春之歌”视频制作大赛优秀奖     2分
14、汽车学院第十一届班团支部五小创大赛一等奖     5分
15、长安大学第二十四届大学生艺术节之“七十五载颂华章，彩绘长大彰荣光”井盖彩绘比赛三等奖  5分
16、长安大学第二十四届大学生艺术节之“回望长大历史，传承两路精神”第七届主题视频混剪大赛三等奖 5分
17、“模板设计展风采 职业规划向未来”第一届模板设计大赛三等奖     5分
18、第六届中华经典诵写奖大赛“笔墨中国”长安大学选拔赛三等奖     5分
19、彩虹心里文化节“守护心灵，筑梦长安”心理微电影大赛三等奖     5分
</t>
    </r>
    <r>
      <rPr>
        <sz val="11"/>
        <color rgb="FF000000"/>
        <rFont val="宋体"/>
        <charset val="134"/>
      </rPr>
      <t>20、长安大学第23届大学生体育节之第六届“跑跑纸飞车”纸箱车趣味大赛最佳竞速奖     3分</t>
    </r>
  </si>
  <si>
    <t>闫洁婵</t>
  </si>
  <si>
    <t>1.2023-2024学年担任汽车学院研究生会文艺部副部长 4分
2.优秀团员6分
3.校级文明宿舍 2分</t>
  </si>
  <si>
    <t>1.校级数学建模三等奖7.33分
2.通大杯三等奖2-5作者6分；
3.省级挑战杯”陕西省大学生创业计划竞赛铜奖2分</t>
  </si>
  <si>
    <t>1.院级2023级“新生杯”篮球赛三等奖      2分
2.院级2023级“新生杯”辩论赛一等奖      5分
3.校级2023研究生提案活动优秀奖          3分
4.校级长安大学2023年“平安校园，你我同行”线上知识竞赛三等奖  5分
5.院级2023届研究生乒羽联赛三等奖（羽）  2分
6.院级2023届研究生乒羽联赛优秀奖（乒）  1分
7.院级汽车学院研究生宿舍风采大赛二等奖    4分
8.校级研究生乒羽联赛（羽）八强           2.5分
9.校级扇子舞比赛第八名                   1分
10.校级运动会8*100米接力第四名           5分
11.校级运动会翻轮胎第三名                 6分
12.校级运动会定点投篮第六名               3分
13.校级渭水杯足球联赛三等奖               6分
15.长达研途|社会实践｜长安大学汽车学院研究生联合本科生“探寻红色故里·赓续时代精神”赴井冈山开展红色研学                                  1分
16.长达研途|社会实践｜长安大学汽车学院研究生联合本科生“探寻红色故里·赓续时代精神”暑假社会实践队赴江西南昌开展红色研学                       1分
17.担任院级研究生培养与管理主管及辅导员办公室助理               4分
参与活动共6分
1.校级“石榴开花一家亲 法治护安长大行”线上知识竞赛参与
2.校级2023-2024学年新媒体技能分享交流会参与名单参与
3.校级“石榴花开 籽籽同心”校园摄影大赛参与
4.校级“回箱助环保，送爱暖凉秋”活动参与
5.校级2023职业规划大赛参与
6.校级2023实验室安全文化月嘉年华活动参与
7.校级研究生科学技术协会LOGO与封面PPT设计大赛参与
8.校级研究生乒羽联赛（乒）参与
9.校级向阳而生，逐光前行研究生摄影比赛参与
10.校级运动会30*50迎面接力参与
11.院级汽车学院2023年迎新晚会参与
12.院级汽车学院“冬日暖心衣物相伴”主题活动参与
13.院级参观交通馆活动参与
志愿服务3分
1.学雷锋志愿服务活动时长证明——校级志愿服务2小时
2.“智慧载运”青年学者交叉学科论坛志愿者——8小时
3.汽车学院“冬日暖心衣物相伴”主题活动——2小时志愿
4.汽车学院研究生宿舍风采大赛——10小时志愿者</t>
  </si>
  <si>
    <t>刘宁豪</t>
  </si>
  <si>
    <t>2023-2024学年担任研究生会宣传部副部长  +4分</t>
  </si>
  <si>
    <t xml:space="preserve">二类期刊2-2作（基于NSGA-Ⅱ的双迷宫流道液冷板结构优化设计 材料导报）+20分；                        
2024年长安大学数学建模竞赛三等奖（无特等奖 无作者排序）    +7.33分
中国国际大学生创新大赛(2024)校级铜奖(排名第三)  + 6分
</t>
  </si>
  <si>
    <t xml:space="preserve">校趣味运动会羽毛球颠球二等奖                 7分 
男子30+5人立定跳远团体赛第六名               3分
院乒乓球比赛优秀奖                           1分
30人X20米袋鼠跳迎面接力赛第八名               1分
篮球接力赛第五名                              4分
30人足球运球接力计时赛第八名                 1分
25人篮球定点投篮 第六名                      3分
第七届研究生知识竞赛优秀奖                    3分
立卧撑第八名                                  1分
“回箱助环保，送爱暖凉秋”活动参与            0.5分
参观交通馆活动（研究生会）参与                0.5分
长安大学第十五届研究生提案大赛参与            0.5分
长安大学2023年英语六级高分秘籍分享会参与     0.5分
2023-2024学年新媒体技能分享交流会参与        0.5分
2023年汽车学院研究生乒羽联赛羽毛球比赛参与   0.5分
参观交通馆活动参与                            0.5分
“向阳而生 逐光前行”第四届研究生摄影大赛参与 0.5分
长安大学第七届心理知识竞赛参与                0.5分
校运动会师生混合组女子跳绳团体赛项目负责人    0.5分
</t>
  </si>
  <si>
    <t>林文杰</t>
  </si>
  <si>
    <t>1. 2023-2024学年担任2023级研究生232班班长+8分；2. 校级“文明宿舍”+2分</t>
  </si>
  <si>
    <t>1. 2024年长安大学生数学建模竞赛（研究生）三等奖+7.33分</t>
  </si>
  <si>
    <t xml:space="preserve">1. 新生杯篮球赛三等奖+2分；
2. 汽车学院宿舍风采大赛优秀奖+2分；
3. 研究生冬季趣味运动会——正反羽毛球颠球第二名+7分；
4. 校级乒羽联赛+2.5分（5-8名）；
5. 三十人一分钟立卧撑团体比赛第八名+1分；
6. 30人*1分钟团体双摇第六名+3分；
7. 翻轮胎团体第四名+5分；
8. 30人团体实心球第五名+4分；
9.志愿时长共计（22小时）——“回箱助环保，送爱暖凉秋”活动志愿者：2小时；
“石榴花开，籽籽同心”校园摄影大赛活动志愿者：8小时；
“冬日暖心，衣物相伴”衣物捐赠活动志愿者：4小时；
“新生杯”辩论赛志愿者：8小时；
10. 共计12项活动+6分 ——“回箱助环保，送爱暖凉秋”活动+0.5；
“冬日暖心，衣物相伴”衣物捐赠活动+0.5；
“石榴花开，籽籽同心”校园摄影大赛活动+0.5；
实验室文化月嘉年华活动+0.5；
参加交通馆活动+0.5；
职业规划大赛+0.5；
“悦动青春，只争朝夕”晨跑活动+0.5；
院级乒羽联赛参与奖+1分（乒乓球，羽毛球）；
英语六级高分秘籍分享会+0.5；
长安大学研究生科学技术协会活动LOGO与封面PPT 设计大赛+0.5；
男子20人*30m拎壶铃往返跑接力项目参与+0.5；
</t>
  </si>
  <si>
    <t>王彦锋</t>
  </si>
  <si>
    <t>1.长安大学2023-2024学年共青团优秀学生提案+3</t>
  </si>
  <si>
    <t>1.2024年全国大学生英语竞赛（NECCS）A类三等奖+10</t>
  </si>
  <si>
    <t xml:space="preserve">1.长安大学研究生会体育部正反颠羽毛球趣味活动第二名7分；2.长安大学第十五届研究生提案大赛二等奖6分；3.长安大学至臻讲堂科普宣讲主讲人选拔比赛二等奖6分；4.长安大学第三届汽车文化作品设计大赛三等奖5分；5.长安大学“让历史告诉未来——纪念改革开放45周年”征文大赛优秀奖3分；6.长安大学第七届研究生知识竞赛优秀奖3分；7.长安大学点亮微心愿活动志愿服务时长20小时3分；8.汽车学院2023研究生“新生杯”专业辩论赛一等奖5分；9.陕西省生态文化创作大赛长安大学选拔赛参与、长安大学第四届“虹”学讲堂系列讲座宣传海报与背景PPT设计大赛参与、长安大学研究生科学技术协会活动LOGO与封面PPT设计大赛参与、长安大学第七届“点滴心知识 助力心成长”心理健康知识竞赛参与、长安大学“邂逅多彩西安，见证奋进丝路”图文征集比赛活动参与、长安大学“石榴花开一家亲，法治护安长大行”线上知识竞赛参与、长安大学“破‘简’而出‘职’面未来”简历设计大赛参与、长安大学“向阳而生逐光前行”第四届研究生摄影大赛参与、长安大学“石榴花开籽籽同心”校园摄影大赛参与、长安大学研究生会英语六级高分秘籍分享会参与、长安大学“回箱助环保，送爱暖秋凉”活动参与、汽车学院“冬日暖心，衣物相伴”衣物捐赠活动参与、汽车学院第七届研究生知识竞赛院内选拔赛参与、汽车学院研究生乒羽联赛乒乓球活动参与6分 </t>
  </si>
  <si>
    <t>张庭华</t>
  </si>
  <si>
    <t>学习委员+3</t>
  </si>
  <si>
    <t>1.春季运动会男子30人引体向上项目第一名+9分
2.春季运动会荷球定点投篮团体项目第二名+7分
3.长安大学第十六届研究生蓝球联赛第二名+7分
4.冬季趣味运动会一分钟足球颠球第二名  +7分
5.春季运动会男子20人翻轮胎项目第四名  +5分
6.春季运动会26人脚夹实心球项目第四名  +5分
7.春季运动会30人*30米往返蛇形跑第四名 +5分
8.春季运动会30人运球接力计时项目第五名+4分
9.春季运动会25人篮球定点投篮项目第六名+3分
10.春季运动会35人立定跳远团体项目第六名+3分</t>
  </si>
  <si>
    <t>王晗</t>
  </si>
  <si>
    <t>1.党员示范宿舍+2；</t>
  </si>
  <si>
    <t xml:space="preserve">
1.发明专利（固态储氢与燃料电池热交互方法及车载氢能源电池系统）3作 +40</t>
  </si>
  <si>
    <t>“跑跑纸飞车”第六届纸箱车趣味大赛最佳创意奖 +3；
1.汽车学院研究生乒羽联赛羽毛球比赛
2.汽车学院研究生乒羽联赛乒乓球比赛
3.“石榴花开 籽籽同心”校园摄影大赛
4.长安大学研究生科学技术协会活动LOGO与封面PPT设计大赛
5.汽车学院“冬日暖心衣服相伴”主题捐赠活动
6.“回箱助环保，送爱暖凉秋”活动
7.长安大学第十五届研究生提案大赛
8.“向阳而生 逐光而行”第四届研究生摄影大赛
9.“春风鸢舞 暖阳龙腾”第四届风筝竞高大赛
10.“破简而出 直面未来”简历设计大赛
参与 共5</t>
  </si>
  <si>
    <t>母俊杰</t>
  </si>
  <si>
    <r>
      <rPr>
        <sz val="11"/>
        <color rgb="FF000000"/>
        <rFont val="SimSun"/>
        <charset val="134"/>
      </rPr>
      <t>1、2023-2024学年院级研科协副部长（“优秀研科协”*1.5）+6分；</t>
    </r>
    <r>
      <rPr>
        <sz val="11"/>
        <color rgb="FF000000"/>
        <rFont val="SimSun"/>
        <charset val="134"/>
      </rPr>
      <t xml:space="preserve">
2、校级“文明宿舍”+2分</t>
    </r>
  </si>
  <si>
    <t>1、院级宿舍风采大赛优秀奖+2分；
2、学院助管+4分；
3、校运会荷球定点投篮第二名+7分；
4、校运会投壶接力第四名+5分；                 5、院篮球赛三等奖+2分；
6、志愿时长：“智慧载运”青年学者交叉学科论坛（8h）+第四届汽车行业人才培养院长论坛（56h）累计64小时+5分；
7、活动参与：“回箱助环保，送爱暖凉秋”活动+0.5、“冬日暖心，衣物相伴”衣物捐赠活动+0.5、参加交通馆活动+0.5、职业规划大赛+0.5、2023实验室安全文化月嘉年华活动+0.5、长安大学研究生科学技术协会活动LOGO与封面PPT 设计大赛+0.5、2022-2023长安大学汽车学院乒羽联赛羽毛球比赛活动+0.5、2022-2023长安大学汽车学院乒羽联赛乒乓球比赛活动+0.5、“石榴花开 最美长大”校园摄影大赛+0.5、“悦动青春，只争朝夕”跑步打卡活动+0.5、汽车学院雷锋月志愿清扫活动（活动证明）+0.5、“英语六级高分秘籍分享会”活动+0.5，共计12项活动+6分。</t>
  </si>
  <si>
    <t>刘延森</t>
  </si>
  <si>
    <t xml:space="preserve">1.2023-2024学年担任2023级2班党支书 8分
2.优秀团干 6分
</t>
  </si>
  <si>
    <t>1.院新生辩论赛一等奖 5分
2.第五届SHACMAN Speaker青年外语风采大赛优秀奖 3分
3.院纸箱车大赛最佳创意奖 3分
4.校游泳比赛抢球大战第五名 4分
5.校游泳比赛总分第六 3分
6.第四届风筝竞高大赛，“冬日暖心，衣物相伴”衣物捐赠，研究生提案、跑步打卡、迎新晚会 2.5分
7.志愿32小时 5分
8. 学院助管 4分</t>
  </si>
  <si>
    <t>王邱城</t>
  </si>
  <si>
    <t>2023-2024学年担任研会学习部副部长+4分
校级文明宿舍+2分
优秀共青团员+6分</t>
  </si>
  <si>
    <t>文体加分：共15分
汽车学院宿舍风采大赛优秀奖+2分
研究生冬季趣味运动会——足球颠球第二名+7分
2024年春季运动会15人足球垫球团体赛项目第四名+5分
2024年春季运动会30人足球运球接力赛项目第八名+1分
志愿时长：共29小时4分
“回箱助环保，送爱暖凉秋”活动志愿者：2小时
“石榴花开，籽籽同心”校园摄影大赛活动志愿者：8小时
“冬日暖心，衣物相伴”衣物捐赠活动志愿者：4小时
“新生杯”辩论赛志愿者：8小时
迎新志愿者：7小时
参与活动12项：共6分
2024年春季运动会30人*3分钟踢花键团体赛项目+0.5
2024年春季运动会20人一分钟跳绳项目+0.5
“回箱助环保，送爱暖凉秋”活动+0.5
“冬日暖心，衣物相伴”衣物捐赠活动+0.5
“石榴花开，籽籽同心”校园摄影大赛活动+0.5
实验室文化月嘉年华活动+0.5
参加交通馆活动+0.5
职业规划大赛+0.5
“悦动青春，只争朝夕”晨跑活动+0.5
院级乒羽联赛参与奖+1分（乒乓球，羽毛球）
长安大学研究生科学技术协会活动LOGO与封面PPT 设计大赛+0.5</t>
  </si>
  <si>
    <t>刘杨</t>
  </si>
  <si>
    <t>1、春季运动会男子20人X30米跑投壶往返返力赛项目，第二名 ＋7分
2、春季运动会30人×30米蛇形跑往返接力赛项目，第四名 ＋5分
3、春季运动会男子20人翻轮胎项目，第四名 5
4、春季运动会男子实心球30人项目，第五名 ＋4分
5、汽车学院2023级研究生“迎新杯”篮球赛，三等奖 ＋2分
6、汽车学院研究生乒羽联赛乒乓球活动，优秀奖＋1分
7、汽车学院研究生乒羽联赛羽毛球活动，优秀奖＋1分
8、汽车学院宿舍风采大赛，优秀奖 ＋2分
9、春季运动会三十人一分钟立卧撑团体赛项目，第八名＋1分
10、春季运动会30人袋鼠跳迎面接力赛，第八名 ＋1分
11、第七届研究生知识竞赛，参与奖＋ 0.5分
12、趣味运动会足球障碍跑活动，参与 ＋0.5分
13长安大学“悦动青春，只争朝夕”跑步打卡活动 ＋0.5分
14、长安大学“回箱助环保，送爱暖秋凉”活动，参与 ＋0.5分
15、长安大学“第十五届”研究生提案大赛活动，参与＋0.5分
16、长安大学“石榴花开籽籽同心”校园大赛，参与 ＋0.5 分
17、春季运动会男子负重深蹲20人×10米接力项目，参与 ＋0.5分
18、春季运动会男子20人×30m拎壶铃往返跑，参与分＋0.5分
19、长安大学第七届乒羽联赛，参与 ＋0.5分</t>
  </si>
  <si>
    <t>王莎莎</t>
  </si>
  <si>
    <r>
      <rPr>
        <sz val="12"/>
        <color rgb="FF000000"/>
        <rFont val="宋体"/>
        <charset val="134"/>
      </rPr>
      <t>校级文明宿舍+</t>
    </r>
    <r>
      <rPr>
        <sz val="12"/>
        <color rgb="FF000000"/>
        <rFont val="Arial"/>
        <charset val="134"/>
      </rPr>
      <t>2</t>
    </r>
  </si>
  <si>
    <t>一类期刊三作（Research on truck mass estimation based on long short-term memory network  Energy） 20分；参加第22届国际工效学大会（IEA2024）20</t>
  </si>
  <si>
    <t>“迎新杯”篮球赛三等奖     +2分；宿舍风采大赛二等奖+4分；
参与乒羽联赛羽毛球比赛
参与乒羽联赛乒乓球比赛
参与“冬日暖心衣物相伴”主题活动
参与长安大学第七届心理知识竞赛;参与“回箱助环保，送爱暖凉秋”活动     2.5分</t>
  </si>
  <si>
    <t>刘雅文</t>
  </si>
  <si>
    <t>1.文明宿舍+2；2.研究生学生会体育部副部长+4</t>
  </si>
  <si>
    <t>1.院篮球赛三等奖+3；2.院宿舍风采大赛二等奖+4；3.参与活动次数6次+3，（参与“回箱助环保，送爱暖凉秋”活动；
参与长安大学2024年春季运动会30人篮球运球接力项目；
参与“参观交通馆”活动；
参与长安大学研究生会图书管理委员会举办的“英语六级高分秘籍分享会”活动；
参与2023级本科生“人像比对”技术核查工作；参与2023汽车学院研究生乒羽联赛羽毛球项目）</t>
  </si>
  <si>
    <t>刘京奥</t>
  </si>
  <si>
    <t>1.发明专利（固态储氢与燃料电池热交互方法及车载氢能源电池系统）2作 +50分</t>
  </si>
  <si>
    <t>孟鸿飞</t>
  </si>
  <si>
    <t>优秀科协副部长+6 迎新杯篮球赛三等奖+3 校运动会女子投壶团体四等奖+5</t>
  </si>
  <si>
    <t>杨骏锋</t>
  </si>
  <si>
    <t>校级文明宿舍+2分</t>
  </si>
  <si>
    <t xml:space="preserve">
1、研究生冬季趣味运动会——正反羽毛球颠球第二名+7分
2、一分钟团体立卧撑第八名+1分
3、宿舍风采大赛优秀奖+2分
参加活动：
“回箱助环保，送爱暖凉秋”活动+0.5
“冬日暖心，衣物相伴”衣物捐赠活动+0.5
“石榴花开，籽籽同心”校园摄影大赛活动+0.5
实验室文化月嘉年华活动+0.5
职业规划大赛+0.5
“悦动青春，只争朝夕”晨跑活动+0.5
院级乒羽联赛参与奖+1分（乒乓球，羽毛球）
英语六级高分秘籍分享会+0.5
长安大学研究生科学技术协会活动LOGO与封面PPT 设计大赛+0.5</t>
  </si>
  <si>
    <t>贺子豪</t>
  </si>
  <si>
    <t>优秀科协副部长＋6，优秀共青团员＋6</t>
  </si>
  <si>
    <t>院篮球赛三等奖加2分，院羽毛球，乒乓球优秀奖各加1分共2分，九次活动参与加4.5分，15小时志愿时长加2分。总计10.5分。</t>
  </si>
  <si>
    <t>王智龙</t>
  </si>
  <si>
    <t>校运会荷球亚军 7
校运会蛇形跑第4名 5
校运会足球运球第8名 1
汽车学院羽毛球赛优秀奖 1
汽车学院乒乓球赛优秀奖 1
汽车学院级宿舍风采大赛 2
校运会拔河+校运会踢花毽+跑步打卡+提案大赛+知识竞赛2.5</t>
  </si>
  <si>
    <t>刘婷婷</t>
  </si>
  <si>
    <t>1.第六届中华经典诵写讲大赛“笔墨中国”长安大学选拔赛二等奖    4分
2. “心绘彩虹 艺塑青春”手机壳创意设计活动  0.5分
“博文诗书 神游古海”国学知识竞赛活动  0.5分
第七届研究生知识竞赛活动0.5分
爱心书屋书籍捐赠0.5分
英语六级高分秘籍分享会0.5分
第七届“点滴心知识 助力健康知识竞赛”心理健康知识竞赛0.5分
羽毛球活动0.5分
乒乓球活动0.5分
“童心塑梦 彩绘未来”泥塑体验活动0.5分
“回箱助环保 送爱暖秋凉”0.5分（共5分）</t>
  </si>
  <si>
    <t>李城</t>
  </si>
  <si>
    <t>文体美活动10项 6.5分
羽毛球比赛 
乒乓球比赛
石榴花开摄影
捐衣服
回收纸箱
提案大赛
风筝竞高
shacman speaker青年外语风采大赛
跑跑纸飞车-最佳创意奖 2分</t>
  </si>
  <si>
    <t>尹若琪</t>
  </si>
  <si>
    <t>校级文明宿舍+2</t>
  </si>
  <si>
    <t>1.冬日暖心衣物相伴衣物捐赠活动+0.5。2.点滴心知识助力心成长心理知识竞赛+0.5。3.汽车学院风采大赛二等奖+4。4.乒羽联赛乒乓球活动参与奖+0.5。5回箱助环保送爱暖秋凉活动+0.5。</t>
  </si>
  <si>
    <t>邓续晖</t>
  </si>
  <si>
    <t>1.汽车学院宿舍风采大赛 优秀奖 2分
2.2023年汽车学院研究生乒羽联赛羽毛球活动 优秀奖  1分
3.长安大学2024春季运动会8*100师生混合接力赛 团队赛第四名 5分
4.长安大学2024春季运动会30人*30米蛇形跑往返接力赛 团队第四名 5分
5.长安大学2024春季运动会30人足球运球接力赛 第八名 1分
6.长安大学2024春季运动会30人袋鼠跳迎面接力 第八名 1分
7.长安大学“悦动青春，只争朝夕”跑步打卡活动。 0.5分
8. 第七届研究生知识竞赛 0.5分
9..2023-2024趣味运动会足球障碍跑 0.5分 
10.2023年汽车学院研究生乒羽联赛乒乓球活动 0.5分
11.长安大学2024春季运动会5人持杆50米蛇形往返跑 0.5分</t>
  </si>
  <si>
    <t>邵龙飞</t>
  </si>
  <si>
    <t>机械零部件损伤退化评估软件著作权（2作）+5分</t>
  </si>
  <si>
    <t>汽车学院2023级研究生“迎新生”篮球赛  三等奖    +2分</t>
  </si>
  <si>
    <t>钱恒龙</t>
  </si>
  <si>
    <t>心理委员+3</t>
  </si>
  <si>
    <t>周海洋</t>
  </si>
  <si>
    <t>安浩</t>
  </si>
  <si>
    <t>窦洛文</t>
  </si>
  <si>
    <t>陈旭东</t>
  </si>
  <si>
    <t>新生杯篮球赛三等奖  3分</t>
  </si>
  <si>
    <t>张凯</t>
  </si>
  <si>
    <t xml:space="preserve">交通运输
</t>
  </si>
  <si>
    <t>康志刚</t>
  </si>
  <si>
    <t>234班党支书  8*1.5=12分（优秀主题团日活动）
学院研究生会学习部副部长 4分 
“优秀团干部” 6分
获得“党员示范宿舍” 2分</t>
  </si>
  <si>
    <t>M-2 软件著作权（一作） 10分
M3-1 2024年参加WTC大会并做报告+40
M3-2 2024年挑战杯大学生创业计划竞赛校级铜奖1作 10分
M3-2 2024年交通运输科技大赛省赛三等奖 1作 30分
M3-2 第二十三届大学生科技节竞赛之活动卡车无限创意大赛校级二等二等奖 1作 15分
M3-2 中国国际大学生创新大赛（2024）校级银奖 1作 15</t>
  </si>
  <si>
    <t>1.长安大学春之歌视频大赛院级优秀奖+2分   2.长安大学心理知识竞赛校级三等奖+5；
3长安大学心理微电影校级三等奖+5     4.长安大学诗词大赛校级一等奖+9
5.长安大学创业先锋挑战赛院级二等奖+4     6.迎新杯篮球赛院级三等奖+2
7.迎新杯辩论赛院级二等奖+4      8.长安大学运动会男子30人引体向上第一名+9；
9.长安大学运动会男子20人翻轮胎第四名+5     10.长安大学运动会男子30人实心球第五名+4
11.长安大学运动会男子30人跳栏架第七名+2   12.长安大学运动会26人实心球男女混合双脚夹第四名+5
13.长安大学运动会30人一分钟立卧撑第八名+1  14.运动会一分钟跳绳、运动会花键、比赛参与、2023-2024长安大学汽车学院衣物捐赠活动证明参与、 “石榴花开，籽籽同心”校园摄影大赛参与、石榴花开一家亲，法治护安长大行线上知识竞赛、长安大学第十五届研究生提案大赛参与、建筑学院多材纷呈模型大赛参与、第三届汽车文化作品设计展示、第五届SHACMAN Speaker 青年外语风采大赛、参观交通馆活动、研究生知识竞赛、长安大学汽车学院乒羽联赛羽毛球比赛参与、“破简而出，职面未来”简历设计大赛参与、“纪念改革开放45周年”征文活动、跑步打卡、大一人像比对活动、 “回箱助环保，送爱暖凉秋”活动、通大杯专利活动参与+6   15.点亮微心愿志愿20小时，辩论赛志愿者8小时，衣物捐赠志愿者4小时，回收纸箱2小时，石榴花开摄影志愿者8小时，共计42小时+5  16.第十一届大学生科技节竞赛之活动五小创科技竞赛校级三等奖2作 6</t>
  </si>
  <si>
    <t>张云龙</t>
  </si>
  <si>
    <t xml:space="preserve">班长+8*1.5(优秀主题团日活动）=12分
文明宿舍=2分
</t>
  </si>
  <si>
    <t>1.第十九届全国大学生交通运输科技大赛省级三等一作  +30
2.“2024睿康机器人开发者大赛陕西省”算法调优竞赛校级三等  +6
3.第二十三届大学生科技节竞赛之活动卡车无限创意大赛校级二等  +8</t>
  </si>
  <si>
    <t>1、竞赛获奖
（1）汽车学院五小创院级二等                              4分
（2）井盖彩绘大赛校级三等奖                              5分
（3）长安大学汽车学院“春之歌”视频制作大赛院级优秀奖    2分
（4）长安大学第七届主题视频混剪大赛校三                  5分
（5）“虹”学讲堂PPT制作大赛校级三等                   5分
（6）汽车学院第十四届创业先锋挑战赛院级二等奖            4分
（7）研究生新生杯辩论赛二等奖                            4分
（8）研究生新生杯篮球赛院级三等                          2分
（9）运动会荷球校级二等                                  7分
（10）运动会20*30跳跃栏架往返接力校级7等               2分
（11）运动会30人篮球运球接力计时校级五等                4分
（12）微电影校级三等                                     5分
2、活动参与
（1）羽毛球赛参与                                          0.5分
（2）纸箱回收                                              0.5分
（3）衣物捐赠                                              0.5分
（4）跑步打卡                                              0.5分
（5）研究生摄影大赛                                        0.5分
（6）第二十三届大学生体育节之’跑跑纸飞车’纸箱车趣味大赛     0.5分
（7）第七届校园寻宝大赛参与                                0.5分
（8）长安大学第七届点滴心知识，助力心成长心理健康知识竞赛  0.5分
（9）风筝竞高大赛                                          0.5分
（10）多材纷呈模型大赛参与                                 0.5分
（11）第七届研究生知识竞赛                                 0.5分
3、志愿活动
校长论坛志愿者                                     5分</t>
  </si>
  <si>
    <t>交通运输</t>
  </si>
  <si>
    <t>杨景浩</t>
  </si>
  <si>
    <t>1、   长安大学智能制造赛校二 1作    15分
2、 第十九届全国大学生交通科技大赛省二 1作 40分       
 3、 中国机器人及人工智能大赛校三  2作  6分                     
4、 2024睿抗机器人开发大赛caip赛道陕西省算法调优竞赛校三  2作  6分
5、 长安大学第九届ACM/ICPC程序设计竞赛校级银奖 1作   15分
6、 2024睿抗机器人开发大赛caim赛道陕西省机器视觉系统创新赛竞赛校三 2作   6分
7、 长安大学研究生数学建模竞赛校三   7.333分                  
8、中国国际大学生创新比赛（互联网加）校级铜奖5作   6分
9.第二十三届大学生科技节竞赛之活动卡车无限创意大赛校级二等  +8</t>
  </si>
  <si>
    <t>1.第三届“燃青春引擎，驰时代新梦”汽车文化作品设计展示大赛校级三等奖  5分
2.第四届“虹”学讲堂系列讲座宣传海报与背景PPT设计大赛之PPT赛道校级三等奖 5分
3.长安大学第七届主题视频混剪大赛校三    5分 
 4.长安大学汽车学院第十四届创业先锋挑战赛院级二等奖 4分
5. 五小创院级一等奖  5分
6. 长安大学井盖大赛校三    5分
7. 长安大学微电影大赛校三 5分
8. 长安大学心理知识竞赛校三 5分
10.春之歌院级优秀奖  2分
参与：  2023年职业规划大赛（校级活动）   0.5分“破‘简’而出·‘职’面未来”简历设计大赛   0.5分“回箱助环保，送爱暖凉秋”活动   0.5分第七届研究生知识竞赛参与    0.5分长安大学第二届网络文化作品大赛   0.5分长安大学2023年英语六级高分秘籍分享会活动参与    0.5分改革开放45周年征文参与   0.5分长安大学第十五届研究生提案大赛参与   0.5分“向阳而生，逐光前行”研究生摄影大赛参与   0.5分纸箱车大赛参与  0.5分“石榴花开 籽籽同心”摄影大赛参与  0.5分2023-2024学年新媒体技能分享交流会参与   0.5分“春风鸢舞·暖阳龙腾”长安大学第四届风筝竞高大赛活动  0.5分长安大学第四届“虹”学讲堂系列讲座宣传海报与背景PPT设计大赛之海报篇赛道参与  0.5分</t>
  </si>
  <si>
    <t>封丛</t>
  </si>
  <si>
    <t>汽车学院研科协宣传部副部长(校级优秀研科协)+6分 
校级优秀共青团员+6分</t>
  </si>
  <si>
    <t>1.长安大学2024年挑战杯大学生创业计划竞赛  银奖三作+8
2.第十九届全国大学生交通运输科技大赛二等奖五作+30
3.长安大学数学建模竞赛三等奖+7.3333</t>
  </si>
  <si>
    <t>1.校级运动会女子20*30米跑投壶第四名  +5
2.校级运动会8*100师生迎面跑接力赛第四名 +5
3.袋鼠跳迎面接力赛第八名+1
4.30人立卧撑第八名 +1
5.研究生乒羽联赛羽毛球优秀奖 +1
6.院篮球迎新杯三等奖 +2
7.“守护心灵 筑梦长安”长安大学心理微电影大赛三等奖 +5
8.参加活动12次 +6</t>
  </si>
  <si>
    <t>盛杰</t>
  </si>
  <si>
    <t>汽车学院研究生会办公室副部长+4，党员示范宿舍+2</t>
  </si>
  <si>
    <t xml:space="preserve">1.长安大学诗词大赛一等奖  8分 
2.长安大学心理知识竞赛二等奖    6分
3.校级微电影大赛三等奖        5分
4.校运会男子20人翻轮胎第四名   5分
5.校运会男女26人混合双脚夹实心球第四名 5分
6.校运会男子30人实心球第五名  4分
7.校运会男子20*30米跳跃栏架往返接力第七名 2分
8.校运会30人立卧撑团体赛第八名  1分
10.参加活动7次：“冬日暖心，衣物相伴”衣物捐赠活动，“回箱助环保，送爱暖凉秋”活动，提案大赛，2023-2024学年新媒体技能分享交流会参与，2023年职业规划大赛(校级活动)，参观交通馆活动，法治护安长大行线上知识竞赛  3.5分
</t>
  </si>
  <si>
    <t>谢肖肖</t>
  </si>
  <si>
    <t>学习委员+4.5（优秀主题团日活动组织单位*1.5）
汽车学院研究生会宣传部副部长 4分 （职务加分只能二选一，取高者4.5）</t>
  </si>
  <si>
    <t xml:space="preserve">1、2023年挑战杯大学生创业计划竞赛校级铜奖 2-5作 6分
2、2024年交通运输科技大赛省赛三等奖 2-5作 20分
3、中国国际大学生创新大赛（2024）校级银奖 2-5作 8分
4、2023新质生产力汽车大会暨中国生产力促进中心协会汽车工作委员会年会  15分
5、计算机软件著作权（二作） 5分
</t>
  </si>
  <si>
    <t>1，长安大学运动会30人×30米蛇形接力跑第四名 +5
2，迎新杯篮球赛院级三等奖 +2
3，长安大学运动会女子20人×30米跑投壶往返接力赛第四名 +5；
4，长安大学运动会女子持杆五人跑第七名 +2
5，长安大学五小创院级三等奖 +3；
6，(女子实心球30人团体赛、长安大学2024年春季运动会师生混合组20+5人*1分钟跳绳团体比赛项目、女子30人×50米迎面跑接力项目、趣味运动会足球障碍跑、“冬日暖心，衣物相伴”捐衣物活动、 第七届“点滴心知识，助力心成长”心理健康知识竞赛、“石榴花开，籽籽同心”校园摄影大赛参与、长安大学“第十五届”研究生提案大赛、长安大学研究生科学技术协会活动LOGO与封面PPT设计大赛 活动参与、“向阳而生，逐光前行”第四届研究生摄影大赛、第五届SHACMAN Speaker 青年外语风采大赛、参观交通馆活动、第七届研究生知识竞赛院内选拔赛、“破简而出，职面未来”简历设计大赛参与、“纪念改革开放45周年”征文活动、“悦动青春，只争朝夕”跑步打卡、 长安大学“让历史告诉未来——纪念改革开放45周年征文活动”“回箱助环保，送爱暖凉秋”活动参与 新媒体技能分享交流会 ) +6
7,院长论坛志愿时长56h      +5</t>
  </si>
  <si>
    <t>龚华</t>
  </si>
  <si>
    <t>党员示范宿舍+2</t>
  </si>
  <si>
    <t xml:space="preserve">第二届中国大学生软式网球锦标赛男子甲组单打第一名  20分 
第二届中国大学生软式网球锦标赛男子甲组双打第二名   16分
第二届中国大学生软式网球锦标赛男子甲组团体第二名   16分
第27届中国大学生网球锦标赛（总决赛）男子甲组团体第五名 10分
长安大学第18届阳光体育运动暨2023年网球联赛男子双打第一名 9分
长安大学第18届阳光体育运动暨2023年网球联赛男子单打第二名 7分
           长安大学第18届阳光体育运动暨2023年网球联赛男子团体第五名  4分              
  长安大学 第18届阳光体育运动暨2023年网球联赛混合双打第二名   7分
</t>
  </si>
  <si>
    <r>
      <rPr>
        <sz val="10"/>
        <rFont val="MS Gothic"/>
        <charset val="128"/>
      </rPr>
      <t>交通</t>
    </r>
    <r>
      <rPr>
        <sz val="10"/>
        <rFont val="宋体"/>
        <charset val="134"/>
      </rPr>
      <t>运输</t>
    </r>
  </si>
  <si>
    <t>马宇飞</t>
  </si>
  <si>
    <t>1.研究生艺术团干事+4.5（标兵学生社团*1.5，3*1.5=4.5）；2.校级优秀团员+6；3.校级校园文化活动优秀个人+6</t>
  </si>
  <si>
    <t>1.宿舍风采大赛院级优秀奖+2；2.辩论赛院级一等奖+5；3.袋鼠跳校级第八名；4.1分钟双摇校级第六名+3；5.车模大赛校级三等奖+5；6.随放随跳志愿时长22小时+草地音乐节志愿时长8小时+宿舍风采大赛志愿时长10小时，累计志愿时长40小时+5；7.2023年长安大学“梦想启航.盛世华章”庆祝新中国成立74周年文艺晚会+0.5；8.2023年研究生艺术团“追光而行.研路同行”参演人员+0.5；9.汽车学院“冬日暖心衣物相伴”主题活动+0.5；10.2023年研究生趣味运动会排球垫球参与奖+0.5；11.汽车学院2023年迎新晚会+0.5；12.参加交通馆+0.5；13.2024年春季运动会男子二十人一分钟跳绳+0.5；14.2024年春季运动会20+5人排球团体赛+0.5；15.2024年春季运动会20+5男女混合定点投篮+0.5；16.2024年春季运动会20+5排球定点发球+0.5；17.2023-2024学年长安大学“破‘简’而出.‘职’面未来”加美丽设计大赛+0.5；18.第二十届渭水之星“风禾尽舞”舞蹈大赛决赛+0.5</t>
  </si>
  <si>
    <t>闫慧敏</t>
  </si>
  <si>
    <t>1.优秀研究生集体校研科协干事+4.5；2.校研科协先进个人+3；3.校研科协部门之星+3</t>
  </si>
  <si>
    <t>1.校研究生数学建模竞赛三等奖＋7.33333；</t>
  </si>
  <si>
    <t>1.2024年春季运动会荷球定点投篮团体赛第二名 +7；2.2024年春季运动会女子20人×30米跑投壶往返接力赛第四名 +5；3.参加体美劳活动满12次 +6；4.长安大学2023年秋季学期研究生骨干培训活动志愿者10h+汽车学院乒羽联赛志愿者3h,志愿时长共13h +2；5.运动会30人1分钟立卧撑团体赛第八名   1分</t>
  </si>
  <si>
    <t>王进维</t>
  </si>
  <si>
    <t>第十九届全国大学生交通运输科技大赛陕西赛区三等奖（一作）+30</t>
  </si>
  <si>
    <t>校运会荷球定点投篮团体赛第二名+7分；
校运会男子20人翻轮胎15米往返接力赛第四名+5分；
校运动会30人*20米袋鼠跳迎面接力赛第八名+1分；
校级“石刻载历史，妙语话古今” 三等奖+5分；
第四届人才培养校长论坛志愿者时长56h+5分；
参与学院认定体美劳活动：“回箱助环保，送爱暖凉秋”、“职业规划大赛”、“乒羽联赛”、“第十五届提案大赛”、“悦动青春，只争朝夕跑步”、“校运会20人*5分钟集体跳长绳团体赛”“学雷锋活动证明参与”+3.5分</t>
  </si>
  <si>
    <t>赵振然</t>
  </si>
  <si>
    <t>校级优秀研科协副部长+6，献血+3
...</t>
  </si>
  <si>
    <t>一、非学术性竞(比)赛(不含校运会、校研究生趣味运动会)
汽车学院宿舍风采大赛 优秀奖                 2分
二、院校级运动会
1.女子20人×30m跑投壶接力项目 团队赛第四名     5分
2.男子20人×30m跑投壶接力项目 团队赛第二名     7分
3. 2023年汽车学院研究生乒羽联赛乒乓球活动 优秀奖 1分
4. 2023年汽车学院研究生乒羽联赛羽毛球活动 优秀奖 1分  
 三活动认定次数：12次 6分</t>
  </si>
  <si>
    <t>李宁</t>
  </si>
  <si>
    <t>1.学院助管+4；2.科协副部长+6；3.心理委员+4.5（职务加分不能重叠，取高者）</t>
  </si>
  <si>
    <t>1.院辩论赛二等奖及最佳辩手+5分；2.志愿时长12小时+2分；3.长安大学第七届心理知识竞赛二等奖                  +7分;4.10个活动+5分</t>
  </si>
  <si>
    <t>刘正禹</t>
  </si>
  <si>
    <t>汽车学院研科协办公室副部长</t>
  </si>
  <si>
    <t>1.汽车学院研科协办公室副部长、优秀研科协+6分</t>
  </si>
  <si>
    <t xml:space="preserve">1.春季运动会男子30人引体向上项目第一名     9分； 2.春季运动会男子20×30m壶铃往返跑0.5分；3.雷锋月志愿清扫活动0.5分；4.长安大学“石榴花开，籽籽同心”校园摄影大赛0.5分；5.汽车学院“冬日暖心，衣物相伴”衣物捐赠活动0.5分；6.春季运动会女子30×50m迎面接力赛项目负责人0.5分；7.2023年职业规划大赛0.5分；8.第四届汽车人才培养院长论坛志愿时长64小时、长安大学汽车学院迎新晚会志愿时长4小时 5分；9.长安大学共青团委员会第十一期“专利之星”活动 0.5分
</t>
  </si>
  <si>
    <t>薛世龙</t>
  </si>
  <si>
    <t>杨耀理</t>
  </si>
  <si>
    <t>纪检委员+6（优秀主题团日活动组织单位*1.5）
献血+3</t>
  </si>
  <si>
    <t xml:space="preserve">1.校运会男子20*30米跳跃栏架往返接力第七名 2分
2.春季运动会男子30+5人立定跳远团体赛第六名 3分
3.志愿服务时长15小时 2分（汽车学院2023级研究生“新生杯”专业辩论赛志愿时长8小时，2023年汽车学院研究生乒羽联赛志愿3小时，汽车学院“冬日暖心，衣物相伴”衣物捐赠活动志愿服务4小时）
4.参加活动11次 5.5分：“回箱助环保，送爱暖凉秋”活动、“向阳而生，逐光前行”第四届研究生摄影大赛、“石榴花开，籽籽同心”摄影大赛、第十五届研究生提案大赛、乒羽联赛羽毛球比赛、第三届汽车文化作品设计展示“燃青春引擎，驰时代新梦”大赛、建筑学院多“材”纷呈模型大赛、科学技术协会活动LOGO与封面PPT设计大赛、职业规划大赛、2023-2024学年新媒体技能分享交流会参与、第五届SHACMAN Speaker 青年外语风采大赛
</t>
  </si>
  <si>
    <t>张心宇</t>
  </si>
  <si>
    <t>汽车学院研究生会体育部副部长+4
长安大学乒乓球协会优秀裁判+3</t>
  </si>
  <si>
    <t>第十八届全国塑性工程学术年会+15
第十二届“挑战杯”陕西省大学生创业计划竞赛铜奖+2</t>
  </si>
  <si>
    <t>汽车学院迎新篮球赛季军     2分
2023年汽车学院研究生乒羽联赛乒乓球比赛第一名     5分
2023年趣味运动会乒乓球颠球第二名     7分
体美劳活动次数四次（“回箱助环保，送爱暖凉秋”活动、长安大学第十八届阳光体育运动会暨乒乓球院系联赛、汽车学院“冬日暖心衣物相伴”主题活动、长安大学2023年英语六级高分秘籍分享会活动、长安大学研究生乒羽联赛）     2.5分
志愿服务时长40小时（长安大学志愿迎新服务时长20小时，汽车学院“冬日暖心、衣物相伴”志愿时长2小时，第四届汽车行业人才培养院长论坛志愿服务时长16小时，汽车学院“回箱助环保、送爱暖凉秋”志愿服务时长2小时）     5分</t>
  </si>
  <si>
    <t>吴英鹤</t>
  </si>
  <si>
    <t>1.校运会男子投壶往返接力赛第二名      +7分 
2.校运会蛇形跑往返接力赛第四名        +5分
3.校运会袋鼠跳迎面接力赛第八名        +1分
4.宿舍风采大赛优秀奖                  +2分</t>
  </si>
  <si>
    <t>杨慧</t>
  </si>
  <si>
    <t xml:space="preserve">院迎新杯篮球赛三等奖 2分 院研究生乒羽联赛羽毛球比赛优秀奖1分
校春季运动会
（荷球团体赛第二名 7分 女子20×30米跑投壶往返接力赛第四名 5分
女子团体跳绳 0.5分 女子立定跳远 0.5分）
参加体美劳活动满四次 2分
（长安大学第十五届研究生提案大赛 第三届汽车文化作品设计展示大赛
长安大学第七届心理知识竞赛 迎新晚会）
第四届汽车行业人才培养院长论坛志愿活动56小时 5分
</t>
  </si>
  <si>
    <t>徐国枭</t>
  </si>
  <si>
    <t>汽车学院研究生会办公室副部长+4，优秀研究生集体校研科协秘书处干事+4.5（职务加分不能重叠，取高者4.5）党员示范宿舍+2</t>
  </si>
  <si>
    <t xml:space="preserve">1.长安大学心理知识竞赛二等奖   6分
2.校运会男子20*30米跳跃栏架往返接力第七名   2分
3.长安大学汽车学院迎新晚会活动志愿时长20h、“回箱助环保，送爱暖秋凉”活动志愿时长4h,总计26h   4分
4.参与活动7次： “冬日暖心，衣物相伴”衣物捐赠活动，“回箱助环保，送爱暖凉秋”活动，提案大赛，2023-2024学年新媒体技能分享交流会参与，2023年职业规划大(校级活动)，参观交通馆活动，“英语六级高分秘籍分享会”活动（校级活动）  3.5分  </t>
  </si>
  <si>
    <t>支文莉</t>
  </si>
  <si>
    <t>1、 第四届汽车行业人才培养论坛志愿者  志愿时长64h  +5
2、 汽车学院2023级研究生“迎新杯”篮球赛三等奖  +2
3、 长安大学2024年春季运动会8x100师生混合接力赛团队赛第四名  +5
4、 长安大学2024年春季运动会女子20人x30米跑投壶接力团体赛四等奖  +5
5、 长安大学2024年春季运动会30人袋鼠跳迎面接力赛团队赛第八名  +1
6、 汽车学院研究生乒羽联赛羽毛球优秀奖  +1
其他未获奖活动参加12项+6共计25分</t>
  </si>
  <si>
    <t>刘圣龙</t>
  </si>
  <si>
    <t>文明宿舍+2，研会办公室副部长+4</t>
  </si>
  <si>
    <t>1.参加2023汽车学院迎新晚会+0.5   2.参观校史馆+0.5   3.参加“回箱助环保，送爱暖凉秋”活动+0.5   4.参加跑步打卡活动+0.5   5.担任汽车学院辅导员助理+4    6.第四次研代会志愿2.5h+“智慧载运”青年学者论坛志愿8h+“回箱助环保，送爱暖凉秋”志愿4h+第四次汽车行业人才培养院长论坛志愿56h，累计志愿时长70.5  +5</t>
  </si>
  <si>
    <t>王洋</t>
  </si>
  <si>
    <t>1.迎新杯篮球赛2</t>
  </si>
  <si>
    <t>严新才</t>
  </si>
  <si>
    <t>文明宿舍+2，班委+3</t>
  </si>
  <si>
    <t>1.参加乒羽联赛羽毛球比赛+0.5   2.参加职业规划大赛+0.5   3.参加“回箱助环保，送爱暖凉秋”活动+0.5   4.参加跑步打卡活动+0.5  5.第四次汽车行业人才培养院长论坛志愿56h，累计志愿时长56  +5</t>
  </si>
  <si>
    <t>李佳乐</t>
  </si>
  <si>
    <t>汽车学院羽毛球赛优秀奖 2</t>
  </si>
  <si>
    <t>齐智铖</t>
  </si>
  <si>
    <t>6.5分</t>
  </si>
  <si>
    <t>2023222070</t>
  </si>
  <si>
    <t>张容方</t>
  </si>
  <si>
    <t>优秀主题团日活动宣传委员+9；汽车学院优秀研科协副部长+6</t>
  </si>
  <si>
    <t>2023年汽车学院研究生乒羽联赛乒乓球活动 优秀奖 1分；2023年汽车学院研究生乒羽联赛羽毛球活动 优秀奖 1分；2023年冬季趣味运动会一分钟正反颠球团体赛 第二名 7分</t>
  </si>
  <si>
    <t>聂李嵘</t>
  </si>
  <si>
    <t>赵复兴</t>
  </si>
  <si>
    <t>迎新杯篮球赛三等奖 2分；“回箱助环保，送爱暖凉秋” 0.5分；研究生乒羽联赛乒乓球 0.5分；研究生乒羽联赛羽毛球0.5分；跑步打卡 0.5分；“冬日暖心衣物相伴” 0.5分；第十五届研究生提案大赛  0.5分</t>
  </si>
  <si>
    <t>马博浩</t>
  </si>
  <si>
    <t>82.35</t>
  </si>
  <si>
    <t>生活委员+4.5</t>
  </si>
  <si>
    <t>付俊杰</t>
  </si>
  <si>
    <t>造血干细胞入库 2分</t>
  </si>
  <si>
    <t>1长安大学第二十三届大学生文化节之第三届“燃青春引擎，驰时代新梦”汽车文化作品设计展示大赛校级三等奖  5分
“燃青春引擎，驰时代新梦”   0.5分</t>
  </si>
  <si>
    <t>王灿坤</t>
  </si>
  <si>
    <t>刘国华</t>
  </si>
  <si>
    <t>李亚辉</t>
  </si>
  <si>
    <t>汽车学院优秀研科协副部长+6</t>
  </si>
  <si>
    <t>张康</t>
  </si>
  <si>
    <t>组织委员+3</t>
  </si>
  <si>
    <t>院篮球赛+2</t>
  </si>
  <si>
    <t>张润青</t>
  </si>
  <si>
    <t>无</t>
  </si>
  <si>
    <t>国家级优秀一项：第三届大学生标准创新大赛（2024）10分
活动参与7项（1.“石榴花开 籽籽同心”校园摄影大赛参赛
2.“回箱助环保，送爱暖凉秋”活动参与
3.长安大学第十五届研究生提案大赛参与
4.新媒体技能分享交流会参与
5.“燃青春引擎，驰时代新梦”长安大学第三届汽车文化作品设计大赛
6.英语六级高分秘籍分享会活动人员参与
7.LOGO与封面PPT设计大赛活动参与）共3.5分</t>
  </si>
  <si>
    <t>杨谨豪</t>
  </si>
  <si>
    <t>王芸豪</t>
  </si>
  <si>
    <t>李谋</t>
  </si>
  <si>
    <t>丁访鹏</t>
  </si>
  <si>
    <t>第四届汽车行业人才培养论坛志愿者  志愿时长56h  +5</t>
  </si>
  <si>
    <t>杨浪强</t>
  </si>
  <si>
    <t xml:space="preserve">
5个活动+2.5分</t>
  </si>
  <si>
    <t>周源龙</t>
  </si>
  <si>
    <t>徐滨</t>
  </si>
  <si>
    <t>冶瑞</t>
  </si>
  <si>
    <t>体育部副部长4分</t>
  </si>
  <si>
    <t>5分</t>
  </si>
  <si>
    <t>马丽丽</t>
  </si>
  <si>
    <t>耿名洋</t>
  </si>
  <si>
    <t>张举宵</t>
  </si>
  <si>
    <t>吕安</t>
  </si>
  <si>
    <t>王赵嘉文</t>
  </si>
  <si>
    <t>汽车学院迎新篮球赛季军     2分</t>
  </si>
  <si>
    <t>2023222095</t>
  </si>
  <si>
    <t>谭程</t>
  </si>
  <si>
    <t>徐浩丰</t>
  </si>
  <si>
    <t>魏佳辉</t>
  </si>
  <si>
    <t>76.74</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</si>
</sst>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8">
    <font>
      <sz val="11"/>
      <name val="宋体"/>
      <charset val="134"/>
    </font>
    <font>
      <sz val="11"/>
      <color rgb="FF000000"/>
      <name val="宋体"/>
      <charset val="134"/>
    </font>
    <font>
      <b/>
      <sz val="12"/>
      <color theme="1"/>
      <name val="宋体"/>
      <charset val="134"/>
    </font>
    <font>
      <sz val="11"/>
      <color theme="1"/>
      <name val="宋体"/>
      <charset val="134"/>
    </font>
    <font>
      <sz val="10"/>
      <color theme="1"/>
      <name val="宋体"/>
      <charset val="0"/>
    </font>
    <font>
      <sz val="11"/>
      <name val="等线"/>
      <charset val="134"/>
    </font>
    <font>
      <sz val="11"/>
      <color rgb="FF000000"/>
      <name val="宋体"/>
      <charset val="134"/>
    </font>
    <font>
      <b/>
      <sz val="12"/>
      <name val="宋体"/>
      <charset val="134"/>
    </font>
    <font>
      <b/>
      <sz val="12"/>
      <color rgb="FF000000"/>
      <name val="宋体"/>
      <charset val="134"/>
    </font>
    <font>
      <sz val="11"/>
      <name val="等线"/>
      <charset val="134"/>
    </font>
    <font>
      <sz val="10"/>
      <name val="Arial"/>
      <charset val="128"/>
    </font>
    <font>
      <sz val="11"/>
      <name val="宋体"/>
      <charset val="134"/>
    </font>
    <font>
      <sz val="10"/>
      <name val="宋体"/>
      <charset val="134"/>
    </font>
    <font>
      <sz val="12"/>
      <name val="宋体"/>
      <charset val="134"/>
    </font>
    <font>
      <sz val="11"/>
      <name val="Arial"/>
      <charset val="134"/>
    </font>
    <font>
      <sz val="12"/>
      <name val="Arial"/>
      <charset val="134"/>
    </font>
    <font>
      <sz val="12"/>
      <color rgb="FF000000"/>
      <name val="宋体"/>
      <charset val="134"/>
    </font>
    <font>
      <b/>
      <sz val="12"/>
      <name val="宋体"/>
      <charset val="134"/>
    </font>
    <font>
      <b/>
      <sz val="12"/>
      <color rgb="FF000000"/>
      <name val="宋体"/>
      <charset val="134"/>
    </font>
    <font>
      <sz val="10"/>
      <name val="宋体"/>
      <charset val="134"/>
    </font>
    <font>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宋体"/>
      <charset val="134"/>
    </font>
    <font>
      <sz val="12"/>
      <color rgb="FF000000"/>
      <name val="Arial"/>
      <charset val="134"/>
    </font>
    <font>
      <sz val="11"/>
      <color rgb="FF000000"/>
      <name val="SimSun"/>
      <charset val="134"/>
    </font>
    <font>
      <sz val="10"/>
      <name val="MS Gothic"/>
      <charset val="128"/>
    </font>
    <font>
      <sz val="10"/>
      <color rgb="FF000000"/>
      <name val="宋体"/>
      <charset val="134"/>
    </font>
    <font>
      <sz val="11"/>
      <color rgb="FFFF0000"/>
      <name val="宋体"/>
      <charset val="134"/>
    </font>
    <font>
      <sz val="10"/>
      <name val="Microsoft JhengHei"/>
      <charset val="136"/>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right style="thin">
        <color rgb="FF000000"/>
      </right>
      <top/>
      <bottom style="thin">
        <color rgb="FF000000"/>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auto="1"/>
      </right>
      <top style="thin">
        <color auto="1"/>
      </top>
      <bottom/>
      <diagonal/>
    </border>
    <border>
      <left style="thin">
        <color rgb="FF000000"/>
      </left>
      <right style="thin">
        <color rgb="FF000000"/>
      </right>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4" borderId="1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7" applyNumberFormat="0" applyFill="0" applyAlignment="0" applyProtection="0">
      <alignment vertical="center"/>
    </xf>
    <xf numFmtId="0" fontId="28" fillId="0" borderId="17" applyNumberFormat="0" applyFill="0" applyAlignment="0" applyProtection="0">
      <alignment vertical="center"/>
    </xf>
    <xf numFmtId="0" fontId="29" fillId="0" borderId="18" applyNumberFormat="0" applyFill="0" applyAlignment="0" applyProtection="0">
      <alignment vertical="center"/>
    </xf>
    <xf numFmtId="0" fontId="29" fillId="0" borderId="0" applyNumberFormat="0" applyFill="0" applyBorder="0" applyAlignment="0" applyProtection="0">
      <alignment vertical="center"/>
    </xf>
    <xf numFmtId="0" fontId="30" fillId="5" borderId="19" applyNumberFormat="0" applyAlignment="0" applyProtection="0">
      <alignment vertical="center"/>
    </xf>
    <xf numFmtId="0" fontId="31" fillId="6" borderId="20" applyNumberFormat="0" applyAlignment="0" applyProtection="0">
      <alignment vertical="center"/>
    </xf>
    <xf numFmtId="0" fontId="32" fillId="6" borderId="19" applyNumberFormat="0" applyAlignment="0" applyProtection="0">
      <alignment vertical="center"/>
    </xf>
    <xf numFmtId="0" fontId="33" fillId="7" borderId="21" applyNumberFormat="0" applyAlignment="0" applyProtection="0">
      <alignment vertical="center"/>
    </xf>
    <xf numFmtId="0" fontId="34" fillId="0" borderId="22" applyNumberFormat="0" applyFill="0" applyAlignment="0" applyProtection="0">
      <alignment vertical="center"/>
    </xf>
    <xf numFmtId="0" fontId="35" fillId="0" borderId="23"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1" fillId="0" borderId="0">
      <protection locked="0"/>
    </xf>
    <xf numFmtId="0" fontId="0" fillId="0" borderId="0">
      <protection locked="0"/>
    </xf>
    <xf numFmtId="0" fontId="20" fillId="0" borderId="0">
      <protection locked="0"/>
    </xf>
    <xf numFmtId="0" fontId="1" fillId="0" borderId="0">
      <protection locked="0"/>
    </xf>
  </cellStyleXfs>
  <cellXfs count="69">
    <xf numFmtId="0" fontId="0" fillId="0" borderId="0" xfId="0">
      <alignment vertical="center"/>
    </xf>
    <xf numFmtId="0" fontId="1" fillId="2" borderId="0" xfId="0" applyFont="1" applyFill="1" applyAlignment="1">
      <alignment horizontal="center" vertical="center" wrapText="1"/>
    </xf>
    <xf numFmtId="0" fontId="2" fillId="2" borderId="1" xfId="51" applyFont="1" applyFill="1" applyBorder="1" applyAlignment="1" applyProtection="1">
      <alignment horizontal="center" vertical="center" wrapText="1"/>
    </xf>
    <xf numFmtId="0" fontId="2" fillId="2" borderId="1" xfId="52" applyFont="1" applyFill="1" applyBorder="1" applyAlignment="1" applyProtection="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xf>
    <xf numFmtId="0" fontId="3" fillId="2" borderId="3" xfId="0" applyFont="1" applyFill="1" applyBorder="1" applyAlignment="1">
      <alignment horizontal="center" vertical="center" wrapText="1"/>
    </xf>
    <xf numFmtId="0" fontId="2" fillId="2" borderId="3" xfId="51" applyFont="1" applyFill="1" applyBorder="1" applyAlignment="1" applyProtection="1">
      <alignment horizontal="center" vertical="center" wrapText="1"/>
    </xf>
    <xf numFmtId="0" fontId="3" fillId="2"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5" xfId="0" applyFont="1" applyFill="1" applyBorder="1" applyAlignment="1">
      <alignment horizontal="center" vertical="center"/>
    </xf>
    <xf numFmtId="0" fontId="10" fillId="0" borderId="1" xfId="0" applyFont="1" applyFill="1" applyBorder="1" applyAlignment="1">
      <alignment horizontal="center" vertical="center"/>
    </xf>
    <xf numFmtId="0" fontId="9" fillId="0" borderId="6" xfId="0" applyFont="1" applyFill="1" applyBorder="1" applyAlignment="1">
      <alignment horizontal="center" vertical="center"/>
    </xf>
    <xf numFmtId="0" fontId="11" fillId="0" borderId="3"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11" fillId="0" borderId="9"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2" xfId="0" applyFont="1" applyFill="1" applyBorder="1" applyAlignment="1">
      <alignment horizontal="center" vertical="center"/>
    </xf>
    <xf numFmtId="0" fontId="11"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3" borderId="13" xfId="0" applyFont="1" applyFill="1" applyBorder="1" applyAlignment="1">
      <alignment horizontal="left" vertical="center" wrapText="1"/>
    </xf>
    <xf numFmtId="0" fontId="13" fillId="0" borderId="13" xfId="0" applyFont="1" applyFill="1" applyBorder="1" applyAlignment="1">
      <alignment horizontal="center" vertical="center" wrapText="1"/>
    </xf>
    <xf numFmtId="0" fontId="13" fillId="0" borderId="1" xfId="0" applyFont="1" applyFill="1" applyBorder="1" applyAlignment="1">
      <alignment horizontal="left" vertical="center"/>
    </xf>
    <xf numFmtId="0" fontId="6" fillId="3" borderId="13"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4" fillId="0" borderId="5" xfId="0" applyFont="1" applyFill="1" applyBorder="1" applyAlignment="1">
      <alignment vertical="center" wrapText="1"/>
    </xf>
    <xf numFmtId="0" fontId="11"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5" fillId="0" borderId="12" xfId="0" applyFont="1" applyFill="1" applyBorder="1">
      <alignment vertical="center"/>
    </xf>
    <xf numFmtId="0" fontId="11" fillId="0" borderId="1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pplyAlignment="1">
      <alignment vertical="center" wrapText="1"/>
    </xf>
    <xf numFmtId="0" fontId="1" fillId="0" borderId="0" xfId="0" applyFont="1" applyAlignment="1">
      <alignment horizontal="center" vertical="center" wrapText="1"/>
    </xf>
    <xf numFmtId="0" fontId="1" fillId="0" borderId="0" xfId="0" applyFont="1" applyFill="1" applyAlignment="1">
      <alignment horizontal="center" vertical="center" wrapText="1"/>
    </xf>
    <xf numFmtId="0" fontId="17" fillId="0" borderId="1" xfId="51" applyFont="1" applyFill="1" applyBorder="1" applyAlignment="1" applyProtection="1">
      <alignment horizontal="center" vertical="center" wrapText="1"/>
    </xf>
    <xf numFmtId="0" fontId="18" fillId="0" borderId="1" xfId="52" applyFont="1" applyFill="1" applyBorder="1" applyAlignment="1" applyProtection="1">
      <alignment horizontal="center" vertical="center" wrapText="1"/>
    </xf>
    <xf numFmtId="0" fontId="0" fillId="0" borderId="1" xfId="0" applyBorder="1" applyAlignment="1">
      <alignment horizontal="center" vertical="center"/>
    </xf>
    <xf numFmtId="0" fontId="11" fillId="0" borderId="1" xfId="0" applyFont="1" applyBorder="1" applyAlignment="1">
      <alignment horizontal="center" vertical="center"/>
    </xf>
    <xf numFmtId="0" fontId="19" fillId="0" borderId="1" xfId="0" applyFont="1" applyBorder="1" applyAlignment="1">
      <alignment horizontal="center" vertical="center" wrapText="1"/>
    </xf>
    <xf numFmtId="49" fontId="0" fillId="0" borderId="1" xfId="0" applyNumberFormat="1" applyBorder="1" applyAlignment="1">
      <alignment horizontal="center" vertical="center" wrapText="1"/>
    </xf>
    <xf numFmtId="0" fontId="0" fillId="0" borderId="1" xfId="0" applyFont="1" applyBorder="1" applyAlignment="1">
      <alignment horizontal="center" vertical="center"/>
    </xf>
    <xf numFmtId="0" fontId="17" fillId="0" borderId="3" xfId="51" applyFont="1" applyFill="1" applyBorder="1" applyAlignment="1" applyProtection="1">
      <alignment horizontal="center" vertical="center" wrapText="1"/>
    </xf>
    <xf numFmtId="0" fontId="20" fillId="0" borderId="1" xfId="0" applyFont="1" applyBorder="1" applyAlignment="1">
      <alignment horizontal="center" vertical="center" wrapText="1"/>
    </xf>
    <xf numFmtId="0" fontId="0" fillId="0" borderId="1" xfId="0" applyBorder="1">
      <alignment vertical="center"/>
    </xf>
    <xf numFmtId="0" fontId="0" fillId="0" borderId="1" xfId="0" applyFont="1" applyBorder="1" applyAlignment="1">
      <alignment horizontal="center" vertical="center" wrapText="1"/>
    </xf>
    <xf numFmtId="0" fontId="0" fillId="0" borderId="0" xfId="0"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2" xfId="49"/>
    <cellStyle name="常规 2" xfId="50"/>
    <cellStyle name="常规 3 2" xfId="51"/>
    <cellStyle name="常规 5" xf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34"/>
  <sheetViews>
    <sheetView topLeftCell="A22" workbookViewId="0">
      <selection activeCell="D35" sqref="D35"/>
    </sheetView>
  </sheetViews>
  <sheetFormatPr defaultColWidth="9" defaultRowHeight="13.5"/>
  <cols>
    <col min="3" max="3" width="11.5" customWidth="1"/>
    <col min="20" max="20" width="41.375" customWidth="1"/>
    <col min="21" max="21" width="100.75" customWidth="1"/>
    <col min="22" max="22" width="162.5" customWidth="1"/>
  </cols>
  <sheetData>
    <row r="1" s="56" customFormat="1" ht="14.25" spans="1:23">
      <c r="A1" s="57" t="s">
        <v>0</v>
      </c>
      <c r="B1" s="57" t="s">
        <v>1</v>
      </c>
      <c r="C1" s="57" t="s">
        <v>2</v>
      </c>
      <c r="D1" s="57" t="s">
        <v>3</v>
      </c>
      <c r="E1" s="57" t="s">
        <v>4</v>
      </c>
      <c r="F1" s="57"/>
      <c r="G1" s="57"/>
      <c r="H1" s="58" t="s">
        <v>5</v>
      </c>
      <c r="I1" s="58"/>
      <c r="J1" s="58"/>
      <c r="K1" s="58"/>
      <c r="L1" s="58"/>
      <c r="M1" s="58"/>
      <c r="N1" s="58"/>
      <c r="O1" s="58" t="s">
        <v>6</v>
      </c>
      <c r="P1" s="58"/>
      <c r="Q1" s="58"/>
      <c r="R1" s="57" t="s">
        <v>7</v>
      </c>
      <c r="S1" s="57" t="s">
        <v>8</v>
      </c>
      <c r="T1" s="57" t="s">
        <v>9</v>
      </c>
      <c r="U1" s="57" t="s">
        <v>10</v>
      </c>
      <c r="V1" s="64" t="s">
        <v>11</v>
      </c>
      <c r="W1" s="57" t="s">
        <v>12</v>
      </c>
    </row>
    <row r="2" s="56" customFormat="1" ht="14.25" spans="1:23">
      <c r="A2" s="57"/>
      <c r="B2" s="57"/>
      <c r="C2" s="57"/>
      <c r="D2" s="57"/>
      <c r="E2" s="58" t="s">
        <v>13</v>
      </c>
      <c r="F2" s="58" t="s">
        <v>14</v>
      </c>
      <c r="G2" s="58" t="s">
        <v>7</v>
      </c>
      <c r="H2" s="57" t="s">
        <v>15</v>
      </c>
      <c r="I2" s="57" t="s">
        <v>16</v>
      </c>
      <c r="J2" s="57"/>
      <c r="K2" s="57"/>
      <c r="L2" s="57" t="s">
        <v>17</v>
      </c>
      <c r="M2" s="57"/>
      <c r="N2" s="57" t="s">
        <v>7</v>
      </c>
      <c r="O2" s="57" t="s">
        <v>13</v>
      </c>
      <c r="P2" s="57" t="s">
        <v>14</v>
      </c>
      <c r="Q2" s="57" t="s">
        <v>7</v>
      </c>
      <c r="R2" s="57"/>
      <c r="S2" s="57"/>
      <c r="T2" s="57"/>
      <c r="U2" s="57"/>
      <c r="V2" s="64"/>
      <c r="W2" s="57"/>
    </row>
    <row r="3" s="56" customFormat="1" ht="28.5" spans="1:23">
      <c r="A3" s="57"/>
      <c r="B3" s="57"/>
      <c r="C3" s="57"/>
      <c r="D3" s="57"/>
      <c r="E3" s="58"/>
      <c r="F3" s="58"/>
      <c r="G3" s="58"/>
      <c r="H3" s="57" t="s">
        <v>18</v>
      </c>
      <c r="I3" s="57" t="s">
        <v>19</v>
      </c>
      <c r="J3" s="57" t="s">
        <v>20</v>
      </c>
      <c r="K3" s="57" t="s">
        <v>21</v>
      </c>
      <c r="L3" s="57" t="s">
        <v>22</v>
      </c>
      <c r="M3" s="57" t="s">
        <v>23</v>
      </c>
      <c r="N3" s="57"/>
      <c r="O3" s="57"/>
      <c r="P3" s="57"/>
      <c r="Q3" s="57"/>
      <c r="R3" s="57"/>
      <c r="S3" s="57"/>
      <c r="T3" s="57"/>
      <c r="U3" s="57"/>
      <c r="V3" s="64"/>
      <c r="W3" s="57"/>
    </row>
    <row r="4" ht="30" customHeight="1" spans="1:23">
      <c r="A4" s="59">
        <v>1</v>
      </c>
      <c r="B4" s="60" t="s">
        <v>24</v>
      </c>
      <c r="C4" s="59">
        <v>2023122001</v>
      </c>
      <c r="D4" s="59" t="s">
        <v>25</v>
      </c>
      <c r="E4" s="59">
        <v>70</v>
      </c>
      <c r="F4" s="59"/>
      <c r="G4" s="59">
        <v>70</v>
      </c>
      <c r="H4" s="59">
        <v>82.29</v>
      </c>
      <c r="I4" s="63">
        <v>60</v>
      </c>
      <c r="J4" s="59"/>
      <c r="K4" s="59"/>
      <c r="L4" s="59"/>
      <c r="M4" s="59"/>
      <c r="N4" s="59">
        <v>69.603</v>
      </c>
      <c r="O4" s="59">
        <v>50</v>
      </c>
      <c r="P4" s="59">
        <v>35</v>
      </c>
      <c r="Q4" s="59">
        <v>85</v>
      </c>
      <c r="R4" s="59">
        <v>72.0118</v>
      </c>
      <c r="S4" s="59">
        <v>1</v>
      </c>
      <c r="T4" s="65"/>
      <c r="U4" s="65" t="s">
        <v>26</v>
      </c>
      <c r="V4" s="65" t="s">
        <v>27</v>
      </c>
      <c r="W4" s="66"/>
    </row>
    <row r="5" ht="30" customHeight="1" spans="1:23">
      <c r="A5" s="59">
        <v>2</v>
      </c>
      <c r="B5" s="60" t="s">
        <v>24</v>
      </c>
      <c r="C5" s="52">
        <v>2023122004</v>
      </c>
      <c r="D5" s="52" t="s">
        <v>28</v>
      </c>
      <c r="E5" s="52">
        <v>70</v>
      </c>
      <c r="F5" s="52">
        <v>16</v>
      </c>
      <c r="G5" s="52">
        <v>86</v>
      </c>
      <c r="H5" s="52">
        <v>85.43</v>
      </c>
      <c r="I5" s="52"/>
      <c r="J5" s="52"/>
      <c r="K5" s="52"/>
      <c r="L5" s="52"/>
      <c r="M5" s="52">
        <v>21.33</v>
      </c>
      <c r="N5" s="59">
        <v>61.934</v>
      </c>
      <c r="O5" s="52">
        <v>50</v>
      </c>
      <c r="P5" s="52">
        <v>26</v>
      </c>
      <c r="Q5" s="59">
        <v>76</v>
      </c>
      <c r="R5" s="59">
        <v>70.0604</v>
      </c>
      <c r="S5" s="59">
        <v>2</v>
      </c>
      <c r="T5" s="52" t="s">
        <v>29</v>
      </c>
      <c r="U5" s="67" t="s">
        <v>30</v>
      </c>
      <c r="V5" s="52" t="s">
        <v>31</v>
      </c>
      <c r="W5" s="66"/>
    </row>
    <row r="6" ht="30" customHeight="1" spans="1:23">
      <c r="A6" s="59">
        <v>3</v>
      </c>
      <c r="B6" s="60" t="s">
        <v>24</v>
      </c>
      <c r="C6" s="52">
        <v>2023122010</v>
      </c>
      <c r="D6" s="52" t="s">
        <v>32</v>
      </c>
      <c r="E6" s="52">
        <v>70</v>
      </c>
      <c r="F6" s="52">
        <v>4</v>
      </c>
      <c r="G6" s="52">
        <v>74</v>
      </c>
      <c r="H6" s="52">
        <v>86.48</v>
      </c>
      <c r="I6" s="52"/>
      <c r="J6" s="52"/>
      <c r="K6" s="52"/>
      <c r="L6" s="52"/>
      <c r="M6" s="52">
        <v>100</v>
      </c>
      <c r="N6" s="59">
        <v>70.536</v>
      </c>
      <c r="O6" s="52">
        <v>50</v>
      </c>
      <c r="P6" s="52">
        <v>11.5</v>
      </c>
      <c r="Q6" s="59">
        <v>61.5</v>
      </c>
      <c r="R6" s="59">
        <v>70.0466</v>
      </c>
      <c r="S6" s="59">
        <v>3</v>
      </c>
      <c r="T6" s="52" t="s">
        <v>33</v>
      </c>
      <c r="U6" s="52" t="s">
        <v>34</v>
      </c>
      <c r="V6" s="52" t="s">
        <v>35</v>
      </c>
      <c r="W6" s="66"/>
    </row>
    <row r="7" ht="30" customHeight="1" spans="1:23">
      <c r="A7" s="59">
        <v>4</v>
      </c>
      <c r="B7" s="60" t="s">
        <v>24</v>
      </c>
      <c r="C7" s="52">
        <v>2023122018</v>
      </c>
      <c r="D7" s="52" t="s">
        <v>36</v>
      </c>
      <c r="E7" s="52">
        <v>70</v>
      </c>
      <c r="F7" s="52"/>
      <c r="G7" s="52">
        <v>70</v>
      </c>
      <c r="H7" s="52">
        <v>85.1</v>
      </c>
      <c r="I7" s="52"/>
      <c r="J7" s="52"/>
      <c r="K7" s="52"/>
      <c r="L7" s="52">
        <v>15</v>
      </c>
      <c r="M7" s="52">
        <v>54</v>
      </c>
      <c r="N7" s="59">
        <v>66.47</v>
      </c>
      <c r="O7" s="52">
        <v>50</v>
      </c>
      <c r="P7" s="52">
        <v>32.5</v>
      </c>
      <c r="Q7" s="59">
        <v>82.5</v>
      </c>
      <c r="R7" s="59">
        <v>69.757</v>
      </c>
      <c r="S7" s="59">
        <v>4</v>
      </c>
      <c r="T7" s="52"/>
      <c r="U7" s="52" t="s">
        <v>37</v>
      </c>
      <c r="V7" s="52" t="s">
        <v>38</v>
      </c>
      <c r="W7" s="66"/>
    </row>
    <row r="8" ht="30" customHeight="1" spans="1:23">
      <c r="A8" s="59">
        <v>5</v>
      </c>
      <c r="B8" s="60" t="s">
        <v>24</v>
      </c>
      <c r="C8" s="52">
        <v>2023122024</v>
      </c>
      <c r="D8" s="52" t="s">
        <v>39</v>
      </c>
      <c r="E8" s="52">
        <v>70</v>
      </c>
      <c r="F8" s="52"/>
      <c r="G8" s="52">
        <v>70</v>
      </c>
      <c r="H8" s="52">
        <v>89.29</v>
      </c>
      <c r="I8" s="52"/>
      <c r="J8" s="52"/>
      <c r="K8" s="52"/>
      <c r="L8" s="52">
        <v>15</v>
      </c>
      <c r="M8" s="52">
        <v>54</v>
      </c>
      <c r="N8" s="59">
        <v>69.403</v>
      </c>
      <c r="O8" s="52">
        <v>50</v>
      </c>
      <c r="P8" s="52">
        <v>16</v>
      </c>
      <c r="Q8" s="59">
        <v>66</v>
      </c>
      <c r="R8" s="59">
        <v>69.0418</v>
      </c>
      <c r="S8" s="59">
        <v>5</v>
      </c>
      <c r="T8" s="52"/>
      <c r="U8" s="65" t="s">
        <v>40</v>
      </c>
      <c r="V8" s="52" t="s">
        <v>41</v>
      </c>
      <c r="W8" s="66"/>
    </row>
    <row r="9" ht="30" customHeight="1" spans="1:23">
      <c r="A9" s="59">
        <v>6</v>
      </c>
      <c r="B9" s="60" t="s">
        <v>24</v>
      </c>
      <c r="C9" s="52">
        <v>2023122030</v>
      </c>
      <c r="D9" s="52" t="s">
        <v>42</v>
      </c>
      <c r="E9" s="52">
        <v>70</v>
      </c>
      <c r="F9" s="52">
        <v>12</v>
      </c>
      <c r="G9" s="52">
        <v>82</v>
      </c>
      <c r="H9" s="52">
        <v>84.95</v>
      </c>
      <c r="I9" s="52"/>
      <c r="J9" s="52"/>
      <c r="K9" s="52"/>
      <c r="L9" s="52"/>
      <c r="M9" s="52"/>
      <c r="N9" s="59">
        <v>59.465</v>
      </c>
      <c r="O9" s="52">
        <v>50</v>
      </c>
      <c r="P9" s="52">
        <v>31</v>
      </c>
      <c r="Q9" s="59">
        <v>81</v>
      </c>
      <c r="R9" s="59">
        <v>68.329</v>
      </c>
      <c r="S9" s="59">
        <v>6</v>
      </c>
      <c r="T9" s="52" t="s">
        <v>43</v>
      </c>
      <c r="U9" s="52"/>
      <c r="V9" s="52" t="s">
        <v>44</v>
      </c>
      <c r="W9" s="66"/>
    </row>
    <row r="10" ht="30" customHeight="1" spans="1:23">
      <c r="A10" s="59">
        <v>7</v>
      </c>
      <c r="B10" s="60" t="s">
        <v>24</v>
      </c>
      <c r="C10" s="52">
        <v>2023122022</v>
      </c>
      <c r="D10" s="52" t="s">
        <v>45</v>
      </c>
      <c r="E10" s="52">
        <v>70</v>
      </c>
      <c r="F10" s="52"/>
      <c r="G10" s="52">
        <v>70</v>
      </c>
      <c r="H10" s="52">
        <v>81.81</v>
      </c>
      <c r="I10" s="52"/>
      <c r="J10" s="52"/>
      <c r="K10" s="52"/>
      <c r="L10" s="52"/>
      <c r="M10" s="52">
        <v>28</v>
      </c>
      <c r="N10" s="59">
        <v>60.067</v>
      </c>
      <c r="O10" s="52">
        <v>50</v>
      </c>
      <c r="P10" s="52">
        <v>29</v>
      </c>
      <c r="Q10" s="59">
        <v>79</v>
      </c>
      <c r="R10" s="59">
        <v>65.3902</v>
      </c>
      <c r="S10" s="59">
        <v>7</v>
      </c>
      <c r="T10" s="52"/>
      <c r="U10" s="52" t="s">
        <v>46</v>
      </c>
      <c r="V10" s="52" t="s">
        <v>47</v>
      </c>
      <c r="W10" s="66"/>
    </row>
    <row r="11" ht="30" customHeight="1" spans="1:23">
      <c r="A11" s="59">
        <v>8</v>
      </c>
      <c r="B11" s="60" t="s">
        <v>24</v>
      </c>
      <c r="C11" s="52">
        <v>2023122031</v>
      </c>
      <c r="D11" s="52" t="s">
        <v>48</v>
      </c>
      <c r="E11" s="52">
        <v>70</v>
      </c>
      <c r="F11" s="52"/>
      <c r="G11" s="52">
        <v>70</v>
      </c>
      <c r="H11" s="52">
        <v>82.57</v>
      </c>
      <c r="I11" s="52"/>
      <c r="J11" s="52"/>
      <c r="K11" s="52">
        <v>10</v>
      </c>
      <c r="L11" s="52"/>
      <c r="M11" s="52">
        <v>60</v>
      </c>
      <c r="N11" s="59">
        <v>65.799</v>
      </c>
      <c r="O11" s="52">
        <v>50</v>
      </c>
      <c r="P11" s="52">
        <v>0</v>
      </c>
      <c r="Q11" s="59">
        <v>50</v>
      </c>
      <c r="R11" s="59">
        <v>64.4794</v>
      </c>
      <c r="S11" s="59">
        <v>8</v>
      </c>
      <c r="T11" s="52"/>
      <c r="U11" s="52" t="s">
        <v>49</v>
      </c>
      <c r="V11" s="52"/>
      <c r="W11" s="66"/>
    </row>
    <row r="12" ht="30" customHeight="1" spans="1:23">
      <c r="A12" s="59">
        <v>9</v>
      </c>
      <c r="B12" s="60" t="s">
        <v>24</v>
      </c>
      <c r="C12" s="52">
        <v>2023122029</v>
      </c>
      <c r="D12" s="52" t="s">
        <v>50</v>
      </c>
      <c r="E12" s="52">
        <v>70</v>
      </c>
      <c r="F12" s="52"/>
      <c r="G12" s="52">
        <v>70</v>
      </c>
      <c r="H12" s="52">
        <v>86.81</v>
      </c>
      <c r="I12" s="52"/>
      <c r="J12" s="52"/>
      <c r="K12" s="52"/>
      <c r="L12" s="52"/>
      <c r="M12" s="52">
        <v>45</v>
      </c>
      <c r="N12" s="59">
        <v>65.267</v>
      </c>
      <c r="O12" s="52">
        <v>50</v>
      </c>
      <c r="P12" s="52">
        <v>1</v>
      </c>
      <c r="Q12" s="59">
        <v>51</v>
      </c>
      <c r="R12" s="59">
        <v>64.3102</v>
      </c>
      <c r="S12" s="59">
        <v>9</v>
      </c>
      <c r="T12" s="52"/>
      <c r="U12" s="52" t="s">
        <v>51</v>
      </c>
      <c r="V12" s="52" t="s">
        <v>52</v>
      </c>
      <c r="W12" s="66"/>
    </row>
    <row r="13" ht="30" customHeight="1" spans="1:23">
      <c r="A13" s="59">
        <v>10</v>
      </c>
      <c r="B13" s="60" t="s">
        <v>24</v>
      </c>
      <c r="C13" s="52">
        <v>2023122003</v>
      </c>
      <c r="D13" s="52" t="s">
        <v>53</v>
      </c>
      <c r="E13" s="52">
        <v>70</v>
      </c>
      <c r="F13" s="52">
        <v>4</v>
      </c>
      <c r="G13" s="52">
        <v>74</v>
      </c>
      <c r="H13" s="52">
        <v>87.81</v>
      </c>
      <c r="I13" s="52"/>
      <c r="J13" s="52"/>
      <c r="K13" s="52"/>
      <c r="L13" s="52"/>
      <c r="M13" s="52"/>
      <c r="N13" s="59">
        <v>61.467</v>
      </c>
      <c r="O13" s="52">
        <v>50</v>
      </c>
      <c r="P13" s="52">
        <v>9</v>
      </c>
      <c r="Q13" s="59">
        <v>59</v>
      </c>
      <c r="R13" s="59">
        <v>64.2302</v>
      </c>
      <c r="S13" s="59">
        <v>10</v>
      </c>
      <c r="T13" s="52" t="s">
        <v>54</v>
      </c>
      <c r="U13" s="52"/>
      <c r="V13" s="52" t="s">
        <v>55</v>
      </c>
      <c r="W13" s="66"/>
    </row>
    <row r="14" ht="30" customHeight="1" spans="1:23">
      <c r="A14" s="59">
        <v>11</v>
      </c>
      <c r="B14" s="60" t="s">
        <v>24</v>
      </c>
      <c r="C14" s="52">
        <v>2023122019</v>
      </c>
      <c r="D14" s="52" t="s">
        <v>56</v>
      </c>
      <c r="E14" s="52">
        <v>70</v>
      </c>
      <c r="F14" s="52">
        <v>3</v>
      </c>
      <c r="G14" s="52">
        <v>73</v>
      </c>
      <c r="H14" s="52">
        <v>84.24</v>
      </c>
      <c r="I14" s="52"/>
      <c r="J14" s="52"/>
      <c r="K14" s="52">
        <v>5</v>
      </c>
      <c r="L14" s="52">
        <v>0</v>
      </c>
      <c r="M14" s="52"/>
      <c r="N14" s="59">
        <v>59.968</v>
      </c>
      <c r="O14" s="52">
        <v>50</v>
      </c>
      <c r="P14" s="52">
        <v>16</v>
      </c>
      <c r="Q14" s="59">
        <v>66</v>
      </c>
      <c r="R14" s="59">
        <v>64.1308</v>
      </c>
      <c r="S14" s="59">
        <v>11</v>
      </c>
      <c r="T14" s="62" t="s">
        <v>57</v>
      </c>
      <c r="U14" s="52" t="s">
        <v>58</v>
      </c>
      <c r="V14" s="52" t="s">
        <v>59</v>
      </c>
      <c r="W14" s="66"/>
    </row>
    <row r="15" ht="30" customHeight="1" spans="1:23">
      <c r="A15" s="59">
        <v>12</v>
      </c>
      <c r="B15" s="60" t="s">
        <v>24</v>
      </c>
      <c r="C15" s="52">
        <v>2023122014</v>
      </c>
      <c r="D15" s="52" t="s">
        <v>60</v>
      </c>
      <c r="E15" s="52">
        <v>70</v>
      </c>
      <c r="F15" s="52"/>
      <c r="G15" s="52">
        <v>70</v>
      </c>
      <c r="H15" s="52">
        <v>81.43</v>
      </c>
      <c r="I15" s="52"/>
      <c r="J15" s="52"/>
      <c r="K15" s="52"/>
      <c r="L15" s="52"/>
      <c r="M15" s="52">
        <v>82</v>
      </c>
      <c r="N15" s="59">
        <v>65.201</v>
      </c>
      <c r="O15" s="52">
        <v>50</v>
      </c>
      <c r="P15" s="52"/>
      <c r="Q15" s="59">
        <v>50</v>
      </c>
      <c r="R15" s="59">
        <v>64.1206</v>
      </c>
      <c r="S15" s="59">
        <v>12</v>
      </c>
      <c r="T15" s="52"/>
      <c r="U15" s="67" t="s">
        <v>61</v>
      </c>
      <c r="V15" s="52"/>
      <c r="W15" s="66"/>
    </row>
    <row r="16" ht="30" customHeight="1" spans="1:23">
      <c r="A16" s="59">
        <v>13</v>
      </c>
      <c r="B16" s="60" t="s">
        <v>24</v>
      </c>
      <c r="C16" s="52">
        <v>2023122013</v>
      </c>
      <c r="D16" s="52" t="s">
        <v>62</v>
      </c>
      <c r="E16" s="52">
        <v>70</v>
      </c>
      <c r="F16" s="52"/>
      <c r="G16" s="52">
        <v>70</v>
      </c>
      <c r="H16" s="52">
        <v>84.48</v>
      </c>
      <c r="I16" s="52"/>
      <c r="J16" s="52"/>
      <c r="K16" s="52"/>
      <c r="L16" s="52"/>
      <c r="M16" s="52">
        <v>60</v>
      </c>
      <c r="N16" s="59">
        <v>65.136</v>
      </c>
      <c r="O16" s="52">
        <v>50</v>
      </c>
      <c r="P16" s="52"/>
      <c r="Q16" s="59">
        <v>50</v>
      </c>
      <c r="R16" s="59">
        <v>64.0816</v>
      </c>
      <c r="S16" s="59">
        <v>13</v>
      </c>
      <c r="T16" s="52"/>
      <c r="U16" s="52" t="s">
        <v>63</v>
      </c>
      <c r="V16" s="52"/>
      <c r="W16" s="66"/>
    </row>
    <row r="17" ht="30" customHeight="1" spans="1:23">
      <c r="A17" s="59">
        <v>14</v>
      </c>
      <c r="B17" s="60" t="s">
        <v>24</v>
      </c>
      <c r="C17" s="52">
        <v>2023122020</v>
      </c>
      <c r="D17" s="52" t="s">
        <v>64</v>
      </c>
      <c r="E17" s="52">
        <v>70</v>
      </c>
      <c r="F17" s="52">
        <v>3</v>
      </c>
      <c r="G17" s="52">
        <v>73</v>
      </c>
      <c r="H17" s="52">
        <v>86.19</v>
      </c>
      <c r="I17" s="52"/>
      <c r="J17" s="52"/>
      <c r="K17" s="52"/>
      <c r="L17" s="52"/>
      <c r="M17" s="52"/>
      <c r="N17" s="59">
        <v>60.333</v>
      </c>
      <c r="O17" s="52">
        <v>50</v>
      </c>
      <c r="P17" s="52">
        <v>13</v>
      </c>
      <c r="Q17" s="59">
        <v>63</v>
      </c>
      <c r="R17" s="59">
        <v>63.8998</v>
      </c>
      <c r="S17" s="59">
        <v>14</v>
      </c>
      <c r="T17" s="52" t="s">
        <v>57</v>
      </c>
      <c r="U17" s="52"/>
      <c r="V17" s="52" t="s">
        <v>65</v>
      </c>
      <c r="W17" s="66"/>
    </row>
    <row r="18" ht="30" customHeight="1" spans="1:23">
      <c r="A18" s="59">
        <v>15</v>
      </c>
      <c r="B18" s="60" t="s">
        <v>24</v>
      </c>
      <c r="C18" s="52">
        <v>2023122006</v>
      </c>
      <c r="D18" s="52" t="s">
        <v>66</v>
      </c>
      <c r="E18" s="52">
        <v>70</v>
      </c>
      <c r="F18" s="52">
        <v>10</v>
      </c>
      <c r="G18" s="52">
        <v>80</v>
      </c>
      <c r="H18" s="61">
        <v>85.48</v>
      </c>
      <c r="I18" s="52"/>
      <c r="J18" s="52"/>
      <c r="K18" s="52"/>
      <c r="L18" s="52"/>
      <c r="M18" s="52"/>
      <c r="N18" s="59">
        <v>59.836</v>
      </c>
      <c r="O18" s="52">
        <v>50</v>
      </c>
      <c r="P18" s="52"/>
      <c r="Q18" s="59">
        <v>50</v>
      </c>
      <c r="R18" s="59">
        <v>63.4016</v>
      </c>
      <c r="S18" s="59">
        <v>15</v>
      </c>
      <c r="T18" s="52" t="s">
        <v>67</v>
      </c>
      <c r="U18" s="52"/>
      <c r="V18" s="52"/>
      <c r="W18" s="66"/>
    </row>
    <row r="19" ht="30" customHeight="1" spans="1:23">
      <c r="A19" s="59">
        <v>16</v>
      </c>
      <c r="B19" s="60" t="s">
        <v>24</v>
      </c>
      <c r="C19" s="52">
        <v>2023122021</v>
      </c>
      <c r="D19" s="52" t="s">
        <v>68</v>
      </c>
      <c r="E19" s="52">
        <v>70</v>
      </c>
      <c r="F19" s="52"/>
      <c r="G19" s="52">
        <v>70</v>
      </c>
      <c r="H19" s="52">
        <v>84.33</v>
      </c>
      <c r="I19" s="52"/>
      <c r="J19" s="52"/>
      <c r="K19" s="52"/>
      <c r="L19" s="52"/>
      <c r="M19" s="52">
        <v>26</v>
      </c>
      <c r="N19" s="59">
        <v>61.631</v>
      </c>
      <c r="O19" s="52">
        <v>50</v>
      </c>
      <c r="P19" s="52">
        <v>9</v>
      </c>
      <c r="Q19" s="59">
        <v>59</v>
      </c>
      <c r="R19" s="59">
        <v>63.3286</v>
      </c>
      <c r="S19" s="59">
        <v>16</v>
      </c>
      <c r="T19" s="52"/>
      <c r="U19" s="52" t="s">
        <v>69</v>
      </c>
      <c r="V19" s="52" t="s">
        <v>70</v>
      </c>
      <c r="W19" s="66"/>
    </row>
    <row r="20" ht="30" customHeight="1" spans="1:23">
      <c r="A20" s="59">
        <v>17</v>
      </c>
      <c r="B20" s="60" t="s">
        <v>24</v>
      </c>
      <c r="C20" s="52">
        <v>2023122025</v>
      </c>
      <c r="D20" s="52" t="s">
        <v>71</v>
      </c>
      <c r="E20" s="52">
        <v>70</v>
      </c>
      <c r="F20" s="52">
        <v>3</v>
      </c>
      <c r="G20" s="52">
        <v>73</v>
      </c>
      <c r="H20" s="52">
        <v>86.5</v>
      </c>
      <c r="I20" s="52"/>
      <c r="J20" s="52"/>
      <c r="K20" s="52"/>
      <c r="L20" s="52"/>
      <c r="M20" s="52"/>
      <c r="N20" s="59">
        <v>60.55</v>
      </c>
      <c r="O20" s="52">
        <v>50</v>
      </c>
      <c r="P20" s="52">
        <v>3</v>
      </c>
      <c r="Q20" s="59">
        <v>53</v>
      </c>
      <c r="R20" s="59">
        <v>62.53</v>
      </c>
      <c r="S20" s="59">
        <v>17</v>
      </c>
      <c r="T20" s="52" t="s">
        <v>72</v>
      </c>
      <c r="U20" s="59"/>
      <c r="V20" s="52" t="s">
        <v>73</v>
      </c>
      <c r="W20" s="66"/>
    </row>
    <row r="21" ht="30" customHeight="1" spans="1:23">
      <c r="A21" s="59">
        <v>18</v>
      </c>
      <c r="B21" s="60" t="s">
        <v>24</v>
      </c>
      <c r="C21" s="52">
        <v>2023122027</v>
      </c>
      <c r="D21" s="52" t="s">
        <v>74</v>
      </c>
      <c r="E21" s="52">
        <v>70</v>
      </c>
      <c r="F21" s="52">
        <v>0</v>
      </c>
      <c r="G21" s="52">
        <v>70</v>
      </c>
      <c r="H21" s="52">
        <v>86.52</v>
      </c>
      <c r="I21" s="52"/>
      <c r="J21" s="52"/>
      <c r="K21" s="52"/>
      <c r="L21" s="52"/>
      <c r="M21" s="52"/>
      <c r="N21" s="59">
        <v>60.564</v>
      </c>
      <c r="O21" s="52">
        <v>50</v>
      </c>
      <c r="P21" s="52">
        <v>7</v>
      </c>
      <c r="Q21" s="59">
        <v>57</v>
      </c>
      <c r="R21" s="59">
        <v>62.3884</v>
      </c>
      <c r="S21" s="59">
        <v>18</v>
      </c>
      <c r="T21" s="52"/>
      <c r="U21" s="52"/>
      <c r="V21" s="52" t="s">
        <v>75</v>
      </c>
      <c r="W21" s="66"/>
    </row>
    <row r="22" ht="30" customHeight="1" spans="1:23">
      <c r="A22" s="59">
        <v>19</v>
      </c>
      <c r="B22" s="60" t="s">
        <v>24</v>
      </c>
      <c r="C22" s="52">
        <v>2023122016</v>
      </c>
      <c r="D22" s="52" t="s">
        <v>76</v>
      </c>
      <c r="E22" s="52">
        <v>70</v>
      </c>
      <c r="F22" s="52"/>
      <c r="G22" s="52">
        <v>70</v>
      </c>
      <c r="H22" s="52">
        <v>88.67</v>
      </c>
      <c r="I22" s="52"/>
      <c r="J22" s="52"/>
      <c r="K22" s="52"/>
      <c r="L22" s="52"/>
      <c r="M22" s="52"/>
      <c r="N22" s="59">
        <v>62.069</v>
      </c>
      <c r="O22" s="52">
        <v>50</v>
      </c>
      <c r="P22" s="52"/>
      <c r="Q22" s="59">
        <v>50</v>
      </c>
      <c r="R22" s="59">
        <v>62.2414</v>
      </c>
      <c r="S22" s="59">
        <v>19</v>
      </c>
      <c r="T22" s="52"/>
      <c r="U22" s="52"/>
      <c r="V22" s="52"/>
      <c r="W22" s="66"/>
    </row>
    <row r="23" ht="30" customHeight="1" spans="1:23">
      <c r="A23" s="59">
        <v>20</v>
      </c>
      <c r="B23" s="60" t="s">
        <v>24</v>
      </c>
      <c r="C23" s="62" t="s">
        <v>77</v>
      </c>
      <c r="D23" s="52" t="s">
        <v>78</v>
      </c>
      <c r="E23" s="52">
        <v>70</v>
      </c>
      <c r="F23" s="52"/>
      <c r="G23" s="52">
        <v>70</v>
      </c>
      <c r="H23" s="52">
        <v>85.95</v>
      </c>
      <c r="I23" s="52"/>
      <c r="J23" s="52"/>
      <c r="K23" s="52"/>
      <c r="L23" s="52"/>
      <c r="M23" s="52">
        <v>17.33</v>
      </c>
      <c r="N23" s="59">
        <v>61.898</v>
      </c>
      <c r="O23" s="52">
        <v>50</v>
      </c>
      <c r="P23" s="52"/>
      <c r="Q23" s="59">
        <v>50</v>
      </c>
      <c r="R23" s="59">
        <v>62.1388</v>
      </c>
      <c r="S23" s="59">
        <v>20</v>
      </c>
      <c r="T23" s="52"/>
      <c r="U23" s="67" t="s">
        <v>79</v>
      </c>
      <c r="V23" s="52"/>
      <c r="W23" s="66"/>
    </row>
    <row r="24" ht="30" customHeight="1" spans="1:23">
      <c r="A24" s="59">
        <v>21</v>
      </c>
      <c r="B24" s="60" t="s">
        <v>24</v>
      </c>
      <c r="C24" s="52">
        <v>2023122023</v>
      </c>
      <c r="D24" s="52" t="s">
        <v>80</v>
      </c>
      <c r="E24" s="52">
        <v>70</v>
      </c>
      <c r="F24" s="52"/>
      <c r="G24" s="52">
        <v>70</v>
      </c>
      <c r="H24" s="52">
        <v>87.81</v>
      </c>
      <c r="I24" s="52"/>
      <c r="J24" s="52"/>
      <c r="K24" s="52"/>
      <c r="L24" s="52">
        <v>0</v>
      </c>
      <c r="M24" s="52"/>
      <c r="N24" s="59">
        <v>61.467</v>
      </c>
      <c r="O24" s="52">
        <v>50</v>
      </c>
      <c r="P24" s="52">
        <v>0</v>
      </c>
      <c r="Q24" s="59">
        <v>50</v>
      </c>
      <c r="R24" s="59">
        <v>61.8802</v>
      </c>
      <c r="S24" s="59">
        <v>21</v>
      </c>
      <c r="T24" s="52"/>
      <c r="U24" s="52" t="s">
        <v>81</v>
      </c>
      <c r="V24" s="52"/>
      <c r="W24" s="66"/>
    </row>
    <row r="25" ht="30" customHeight="1" spans="1:23">
      <c r="A25" s="59">
        <v>22</v>
      </c>
      <c r="B25" s="60" t="s">
        <v>24</v>
      </c>
      <c r="C25" s="52">
        <v>2023122008</v>
      </c>
      <c r="D25" s="52" t="s">
        <v>82</v>
      </c>
      <c r="E25" s="52">
        <v>70</v>
      </c>
      <c r="F25" s="52"/>
      <c r="G25" s="52">
        <v>70</v>
      </c>
      <c r="H25" s="52">
        <v>87.19</v>
      </c>
      <c r="I25" s="52"/>
      <c r="J25" s="52"/>
      <c r="K25" s="52"/>
      <c r="L25" s="52"/>
      <c r="M25" s="52"/>
      <c r="N25" s="59">
        <v>61.033</v>
      </c>
      <c r="O25" s="52">
        <v>50</v>
      </c>
      <c r="P25" s="52"/>
      <c r="Q25" s="59">
        <v>50</v>
      </c>
      <c r="R25" s="59">
        <v>61.6198</v>
      </c>
      <c r="S25" s="59">
        <v>22</v>
      </c>
      <c r="T25" s="52"/>
      <c r="U25" s="52"/>
      <c r="V25" s="52"/>
      <c r="W25" s="66"/>
    </row>
    <row r="26" ht="30" customHeight="1" spans="1:23">
      <c r="A26" s="59">
        <v>23</v>
      </c>
      <c r="B26" s="60" t="s">
        <v>24</v>
      </c>
      <c r="C26" s="52">
        <v>2023122026</v>
      </c>
      <c r="D26" s="52" t="s">
        <v>83</v>
      </c>
      <c r="E26" s="52">
        <v>70</v>
      </c>
      <c r="F26" s="52">
        <v>2</v>
      </c>
      <c r="G26" s="52">
        <v>72</v>
      </c>
      <c r="H26" s="52">
        <v>83.9</v>
      </c>
      <c r="I26" s="52">
        <v>0</v>
      </c>
      <c r="J26" s="52"/>
      <c r="K26" s="52"/>
      <c r="L26" s="52"/>
      <c r="M26" s="52">
        <v>8</v>
      </c>
      <c r="N26" s="59">
        <v>59.53</v>
      </c>
      <c r="O26" s="52">
        <v>50</v>
      </c>
      <c r="P26" s="52">
        <v>1</v>
      </c>
      <c r="Q26" s="59">
        <v>51</v>
      </c>
      <c r="R26" s="59">
        <v>61.368</v>
      </c>
      <c r="S26" s="59">
        <v>23</v>
      </c>
      <c r="T26" s="52" t="s">
        <v>84</v>
      </c>
      <c r="U26" s="63" t="s">
        <v>85</v>
      </c>
      <c r="V26" s="52" t="s">
        <v>86</v>
      </c>
      <c r="W26" s="66"/>
    </row>
    <row r="27" ht="30" customHeight="1" spans="1:23">
      <c r="A27" s="59">
        <v>24</v>
      </c>
      <c r="B27" s="60" t="s">
        <v>24</v>
      </c>
      <c r="C27" s="52">
        <v>2023122007</v>
      </c>
      <c r="D27" s="52" t="s">
        <v>87</v>
      </c>
      <c r="E27" s="52">
        <v>70</v>
      </c>
      <c r="F27" s="52"/>
      <c r="G27" s="52">
        <v>70</v>
      </c>
      <c r="H27" s="52">
        <v>84.43</v>
      </c>
      <c r="I27" s="52"/>
      <c r="J27" s="52"/>
      <c r="K27" s="52"/>
      <c r="L27" s="52">
        <v>15</v>
      </c>
      <c r="M27" s="52"/>
      <c r="N27" s="59">
        <v>60.601</v>
      </c>
      <c r="O27" s="52">
        <v>50</v>
      </c>
      <c r="P27" s="52"/>
      <c r="Q27" s="59">
        <v>50</v>
      </c>
      <c r="R27" s="59">
        <v>61.3606</v>
      </c>
      <c r="S27" s="59">
        <v>24</v>
      </c>
      <c r="T27" s="52"/>
      <c r="U27" s="52" t="s">
        <v>88</v>
      </c>
      <c r="V27" s="52"/>
      <c r="W27" s="66"/>
    </row>
    <row r="28" ht="30" customHeight="1" spans="1:23">
      <c r="A28" s="59">
        <v>25</v>
      </c>
      <c r="B28" s="60" t="s">
        <v>24</v>
      </c>
      <c r="C28" s="52">
        <v>2023122028</v>
      </c>
      <c r="D28" s="52" t="s">
        <v>89</v>
      </c>
      <c r="E28" s="52">
        <v>70</v>
      </c>
      <c r="F28" s="52">
        <v>0</v>
      </c>
      <c r="G28" s="52">
        <v>70</v>
      </c>
      <c r="H28" s="52">
        <v>84.95</v>
      </c>
      <c r="I28" s="52"/>
      <c r="J28" s="52"/>
      <c r="K28" s="52"/>
      <c r="L28" s="52"/>
      <c r="M28" s="52"/>
      <c r="N28" s="59">
        <v>59.465</v>
      </c>
      <c r="O28" s="52">
        <v>50</v>
      </c>
      <c r="P28" s="52">
        <v>3</v>
      </c>
      <c r="Q28" s="59">
        <v>53</v>
      </c>
      <c r="R28" s="59">
        <v>61.129</v>
      </c>
      <c r="S28" s="59">
        <v>25</v>
      </c>
      <c r="T28" s="52"/>
      <c r="U28" s="52"/>
      <c r="V28" s="52" t="s">
        <v>90</v>
      </c>
      <c r="W28" s="66"/>
    </row>
    <row r="29" ht="30" customHeight="1" spans="1:23">
      <c r="A29" s="59">
        <v>26</v>
      </c>
      <c r="B29" s="60" t="s">
        <v>24</v>
      </c>
      <c r="C29" s="52">
        <v>2023122017</v>
      </c>
      <c r="D29" s="52" t="s">
        <v>91</v>
      </c>
      <c r="E29" s="52">
        <v>70</v>
      </c>
      <c r="F29" s="52"/>
      <c r="G29" s="52">
        <v>70</v>
      </c>
      <c r="H29" s="52">
        <v>85.75</v>
      </c>
      <c r="I29" s="52"/>
      <c r="J29" s="52"/>
      <c r="K29" s="52"/>
      <c r="L29" s="52"/>
      <c r="M29" s="52"/>
      <c r="N29" s="59">
        <v>60.025</v>
      </c>
      <c r="O29" s="52">
        <v>50</v>
      </c>
      <c r="P29" s="52"/>
      <c r="Q29" s="59">
        <v>50</v>
      </c>
      <c r="R29" s="59">
        <v>61.015</v>
      </c>
      <c r="S29" s="59">
        <v>26</v>
      </c>
      <c r="T29" s="52"/>
      <c r="U29" s="68"/>
      <c r="V29" s="52"/>
      <c r="W29" s="66"/>
    </row>
    <row r="30" ht="30" customHeight="1" spans="1:23">
      <c r="A30" s="59">
        <v>27</v>
      </c>
      <c r="B30" s="60" t="s">
        <v>24</v>
      </c>
      <c r="C30" s="52">
        <v>2023122009</v>
      </c>
      <c r="D30" s="52" t="s">
        <v>92</v>
      </c>
      <c r="E30" s="52">
        <v>70</v>
      </c>
      <c r="F30" s="52"/>
      <c r="G30" s="52">
        <v>70</v>
      </c>
      <c r="H30" s="52">
        <v>85.38</v>
      </c>
      <c r="I30" s="52"/>
      <c r="J30" s="52"/>
      <c r="K30" s="52">
        <v>0</v>
      </c>
      <c r="L30" s="52"/>
      <c r="M30" s="52"/>
      <c r="N30" s="59">
        <v>59.766</v>
      </c>
      <c r="O30" s="52">
        <v>50</v>
      </c>
      <c r="P30" s="52"/>
      <c r="Q30" s="59">
        <v>50</v>
      </c>
      <c r="R30" s="59">
        <v>60.8596</v>
      </c>
      <c r="S30" s="59">
        <v>27</v>
      </c>
      <c r="T30" s="52"/>
      <c r="U30" s="52"/>
      <c r="V30" s="52"/>
      <c r="W30" s="66"/>
    </row>
    <row r="31" ht="30" customHeight="1" spans="1:23">
      <c r="A31" s="59">
        <v>28</v>
      </c>
      <c r="B31" s="60" t="s">
        <v>24</v>
      </c>
      <c r="C31" s="52">
        <v>2023122012</v>
      </c>
      <c r="D31" s="52" t="s">
        <v>93</v>
      </c>
      <c r="E31" s="52">
        <v>70</v>
      </c>
      <c r="F31" s="52"/>
      <c r="G31" s="52">
        <v>70</v>
      </c>
      <c r="H31" s="52">
        <v>83</v>
      </c>
      <c r="I31" s="52"/>
      <c r="J31" s="52"/>
      <c r="K31" s="52"/>
      <c r="L31" s="52"/>
      <c r="M31" s="52">
        <v>2</v>
      </c>
      <c r="N31" s="59">
        <v>58.3</v>
      </c>
      <c r="O31" s="52">
        <v>50</v>
      </c>
      <c r="P31" s="52">
        <v>5</v>
      </c>
      <c r="Q31" s="59">
        <v>55</v>
      </c>
      <c r="R31" s="59">
        <v>60.73</v>
      </c>
      <c r="S31" s="59">
        <v>28</v>
      </c>
      <c r="T31" s="52"/>
      <c r="U31" s="52" t="s">
        <v>94</v>
      </c>
      <c r="V31" s="52" t="s">
        <v>95</v>
      </c>
      <c r="W31" s="66"/>
    </row>
    <row r="32" ht="30" customHeight="1" spans="1:23">
      <c r="A32" s="59">
        <v>29</v>
      </c>
      <c r="B32" s="60" t="s">
        <v>24</v>
      </c>
      <c r="C32" s="52">
        <v>2023122015</v>
      </c>
      <c r="D32" s="52" t="s">
        <v>96</v>
      </c>
      <c r="E32" s="52">
        <v>70</v>
      </c>
      <c r="F32" s="52"/>
      <c r="G32" s="52">
        <v>70</v>
      </c>
      <c r="H32" s="52">
        <v>83.1</v>
      </c>
      <c r="I32" s="52"/>
      <c r="J32" s="52"/>
      <c r="K32" s="52"/>
      <c r="L32" s="52"/>
      <c r="M32" s="52"/>
      <c r="N32" s="59">
        <v>58.17</v>
      </c>
      <c r="O32" s="52">
        <v>50</v>
      </c>
      <c r="P32" s="52">
        <v>3</v>
      </c>
      <c r="Q32" s="59">
        <v>53</v>
      </c>
      <c r="R32" s="59">
        <v>60.352</v>
      </c>
      <c r="S32" s="59">
        <v>29</v>
      </c>
      <c r="T32" s="52"/>
      <c r="U32" s="52"/>
      <c r="V32" s="52" t="s">
        <v>97</v>
      </c>
      <c r="W32" s="66"/>
    </row>
    <row r="33" ht="30" customHeight="1" spans="1:23">
      <c r="A33" s="59">
        <v>30</v>
      </c>
      <c r="B33" s="60" t="s">
        <v>24</v>
      </c>
      <c r="C33" s="52">
        <v>2023122002</v>
      </c>
      <c r="D33" s="52" t="s">
        <v>98</v>
      </c>
      <c r="E33" s="52">
        <v>70</v>
      </c>
      <c r="F33" s="52"/>
      <c r="G33" s="52">
        <v>70</v>
      </c>
      <c r="H33" s="52">
        <v>83.57</v>
      </c>
      <c r="I33" s="52"/>
      <c r="J33" s="52"/>
      <c r="K33" s="52"/>
      <c r="L33" s="52"/>
      <c r="M33" s="52"/>
      <c r="N33" s="59">
        <v>58.499</v>
      </c>
      <c r="O33" s="52">
        <v>50</v>
      </c>
      <c r="P33" s="52">
        <v>0</v>
      </c>
      <c r="Q33" s="59">
        <v>50</v>
      </c>
      <c r="R33" s="59">
        <v>60.0994</v>
      </c>
      <c r="S33" s="59">
        <v>30</v>
      </c>
      <c r="T33" s="52"/>
      <c r="U33" s="52"/>
      <c r="V33" s="52"/>
      <c r="W33" s="66"/>
    </row>
    <row r="34" ht="30" customHeight="1" spans="1:23">
      <c r="A34" s="59">
        <v>31</v>
      </c>
      <c r="B34" s="60" t="s">
        <v>24</v>
      </c>
      <c r="C34" s="52">
        <v>2023122005</v>
      </c>
      <c r="D34" s="52" t="s">
        <v>99</v>
      </c>
      <c r="E34" s="52">
        <v>70</v>
      </c>
      <c r="F34" s="52"/>
      <c r="G34" s="52">
        <v>70</v>
      </c>
      <c r="H34" s="52">
        <v>77.48</v>
      </c>
      <c r="I34" s="52"/>
      <c r="J34" s="52"/>
      <c r="K34" s="52"/>
      <c r="L34" s="52"/>
      <c r="M34" s="52"/>
      <c r="N34" s="59">
        <v>54.236</v>
      </c>
      <c r="O34" s="52">
        <v>50</v>
      </c>
      <c r="P34" s="52"/>
      <c r="Q34" s="59">
        <v>50</v>
      </c>
      <c r="R34" s="59">
        <v>57.5416</v>
      </c>
      <c r="S34" s="59">
        <v>31</v>
      </c>
      <c r="T34" s="52"/>
      <c r="U34" s="52"/>
      <c r="V34" s="52"/>
      <c r="W34" s="66"/>
    </row>
  </sheetData>
  <mergeCells count="22">
    <mergeCell ref="E1:G1"/>
    <mergeCell ref="H1:N1"/>
    <mergeCell ref="O1:Q1"/>
    <mergeCell ref="I2:K2"/>
    <mergeCell ref="L2:M2"/>
    <mergeCell ref="A1:A3"/>
    <mergeCell ref="B1:B3"/>
    <mergeCell ref="C1:C3"/>
    <mergeCell ref="D1:D3"/>
    <mergeCell ref="E2:E3"/>
    <mergeCell ref="F2:F3"/>
    <mergeCell ref="G2:G3"/>
    <mergeCell ref="N2:N3"/>
    <mergeCell ref="O2:O3"/>
    <mergeCell ref="P2:P3"/>
    <mergeCell ref="Q2:Q3"/>
    <mergeCell ref="R1:R3"/>
    <mergeCell ref="S1:S3"/>
    <mergeCell ref="T1:T3"/>
    <mergeCell ref="U1:U3"/>
    <mergeCell ref="V1:V3"/>
    <mergeCell ref="W1:W3"/>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3"/>
  <sheetViews>
    <sheetView tabSelected="1" topLeftCell="A3" workbookViewId="0">
      <selection activeCell="D54" sqref="D54"/>
    </sheetView>
  </sheetViews>
  <sheetFormatPr defaultColWidth="8.90833333333333" defaultRowHeight="13.5"/>
  <cols>
    <col min="1" max="1" width="7.75" style="36" customWidth="1"/>
    <col min="2" max="2" width="11.125" style="36" customWidth="1"/>
    <col min="3" max="3" width="11.5" style="36" customWidth="1"/>
    <col min="4" max="4" width="7.5" style="36" customWidth="1"/>
    <col min="5" max="5" width="5.36666666666667" style="36" customWidth="1"/>
    <col min="6" max="6" width="5.90833333333333" style="36" customWidth="1"/>
    <col min="7" max="7" width="4.90833333333333" style="36" customWidth="1"/>
    <col min="8" max="8" width="9" style="36" customWidth="1"/>
    <col min="9" max="9" width="5.90833333333333" style="36" customWidth="1"/>
    <col min="10" max="10" width="6.45" style="36" customWidth="1"/>
    <col min="11" max="11" width="4.90833333333333" style="36" customWidth="1"/>
    <col min="12" max="12" width="3.90833333333333" style="36" customWidth="1"/>
    <col min="13" max="13" width="7" style="36" customWidth="1"/>
    <col min="14" max="14" width="7.375" style="36" customWidth="1"/>
    <col min="15" max="16" width="7" style="36" customWidth="1"/>
    <col min="17" max="17" width="5.375" style="36" customWidth="1"/>
    <col min="18" max="18" width="8.375" style="36" customWidth="1"/>
    <col min="19" max="19" width="4.875" style="36" customWidth="1"/>
    <col min="20" max="20" width="64.125" style="36" customWidth="1"/>
    <col min="21" max="21" width="95.8166666666667" style="36" customWidth="1"/>
    <col min="22" max="22" width="83.3666666666667" style="36" customWidth="1"/>
    <col min="23" max="26" width="8.90833333333333" style="36"/>
  </cols>
  <sheetData>
    <row r="1" ht="14.25" spans="1:23">
      <c r="A1" s="12" t="s">
        <v>0</v>
      </c>
      <c r="B1" s="12" t="s">
        <v>1</v>
      </c>
      <c r="C1" s="12" t="s">
        <v>2</v>
      </c>
      <c r="D1" s="12" t="s">
        <v>3</v>
      </c>
      <c r="E1" s="12" t="s">
        <v>4</v>
      </c>
      <c r="F1" s="12"/>
      <c r="G1" s="12"/>
      <c r="H1" s="13" t="s">
        <v>5</v>
      </c>
      <c r="I1" s="13"/>
      <c r="J1" s="13"/>
      <c r="K1" s="13"/>
      <c r="L1" s="13"/>
      <c r="M1" s="13"/>
      <c r="N1" s="13"/>
      <c r="O1" s="13" t="s">
        <v>6</v>
      </c>
      <c r="P1" s="13"/>
      <c r="Q1" s="13"/>
      <c r="R1" s="12" t="s">
        <v>7</v>
      </c>
      <c r="S1" s="12" t="s">
        <v>8</v>
      </c>
      <c r="T1" s="12" t="s">
        <v>9</v>
      </c>
      <c r="U1" s="12" t="s">
        <v>10</v>
      </c>
      <c r="V1" s="35" t="s">
        <v>11</v>
      </c>
      <c r="W1" s="12" t="s">
        <v>12</v>
      </c>
    </row>
    <row r="2" ht="14.25" spans="1:23">
      <c r="A2" s="12"/>
      <c r="B2" s="12"/>
      <c r="C2" s="12"/>
      <c r="D2" s="12"/>
      <c r="E2" s="13" t="s">
        <v>13</v>
      </c>
      <c r="F2" s="13" t="s">
        <v>14</v>
      </c>
      <c r="G2" s="13" t="s">
        <v>7</v>
      </c>
      <c r="H2" s="12" t="s">
        <v>15</v>
      </c>
      <c r="I2" s="12" t="s">
        <v>16</v>
      </c>
      <c r="J2" s="12"/>
      <c r="K2" s="12"/>
      <c r="L2" s="12" t="s">
        <v>17</v>
      </c>
      <c r="M2" s="12"/>
      <c r="N2" s="12" t="s">
        <v>7</v>
      </c>
      <c r="O2" s="12" t="s">
        <v>13</v>
      </c>
      <c r="P2" s="12" t="s">
        <v>14</v>
      </c>
      <c r="Q2" s="12" t="s">
        <v>7</v>
      </c>
      <c r="R2" s="12"/>
      <c r="S2" s="12"/>
      <c r="T2" s="12"/>
      <c r="U2" s="12"/>
      <c r="V2" s="35"/>
      <c r="W2" s="12"/>
    </row>
    <row r="3" ht="57" spans="1:23">
      <c r="A3" s="12"/>
      <c r="B3" s="12"/>
      <c r="C3" s="12"/>
      <c r="D3" s="12"/>
      <c r="E3" s="13"/>
      <c r="F3" s="13"/>
      <c r="G3" s="13"/>
      <c r="H3" s="14" t="s">
        <v>18</v>
      </c>
      <c r="I3" s="14" t="s">
        <v>19</v>
      </c>
      <c r="J3" s="14" t="s">
        <v>20</v>
      </c>
      <c r="K3" s="14" t="s">
        <v>21</v>
      </c>
      <c r="L3" s="14" t="s">
        <v>22</v>
      </c>
      <c r="M3" s="14" t="s">
        <v>23</v>
      </c>
      <c r="N3" s="12"/>
      <c r="O3" s="12"/>
      <c r="P3" s="12"/>
      <c r="Q3" s="12"/>
      <c r="R3" s="12"/>
      <c r="S3" s="12"/>
      <c r="T3" s="12"/>
      <c r="U3" s="12"/>
      <c r="V3" s="35"/>
      <c r="W3" s="14"/>
    </row>
    <row r="4" customFormat="1" ht="30" customHeight="1" spans="1:26">
      <c r="A4" s="51">
        <v>1</v>
      </c>
      <c r="B4" s="51" t="s">
        <v>100</v>
      </c>
      <c r="C4" s="51">
        <v>2023222006</v>
      </c>
      <c r="D4" s="51" t="s">
        <v>101</v>
      </c>
      <c r="E4" s="52">
        <v>70</v>
      </c>
      <c r="F4" s="51">
        <v>0</v>
      </c>
      <c r="G4" s="53">
        <v>70</v>
      </c>
      <c r="H4" s="51">
        <v>84.26</v>
      </c>
      <c r="I4" s="51"/>
      <c r="J4" s="51"/>
      <c r="K4" s="51"/>
      <c r="L4" s="51"/>
      <c r="M4" s="51">
        <v>132</v>
      </c>
      <c r="N4" s="53">
        <v>72.182</v>
      </c>
      <c r="O4" s="51">
        <v>50</v>
      </c>
      <c r="P4" s="51">
        <v>17</v>
      </c>
      <c r="Q4" s="53">
        <v>67</v>
      </c>
      <c r="R4" s="53">
        <v>70.8592</v>
      </c>
      <c r="S4" s="51">
        <v>1</v>
      </c>
      <c r="T4" s="51"/>
      <c r="U4" s="54" t="s">
        <v>102</v>
      </c>
      <c r="V4" s="51" t="s">
        <v>103</v>
      </c>
      <c r="W4" s="51"/>
      <c r="X4" s="55"/>
      <c r="Y4" s="55"/>
      <c r="Z4" s="55"/>
    </row>
    <row r="5" customFormat="1" ht="30" customHeight="1" spans="1:26">
      <c r="A5" s="51">
        <v>2</v>
      </c>
      <c r="B5" s="51" t="s">
        <v>100</v>
      </c>
      <c r="C5" s="51">
        <v>2023222038</v>
      </c>
      <c r="D5" s="51" t="s">
        <v>104</v>
      </c>
      <c r="E5" s="52">
        <v>70</v>
      </c>
      <c r="F5" s="51">
        <v>16</v>
      </c>
      <c r="G5" s="53">
        <f>E5+F5</f>
        <v>86</v>
      </c>
      <c r="H5" s="51">
        <v>83.9</v>
      </c>
      <c r="I5" s="51">
        <v>0</v>
      </c>
      <c r="J5" s="51">
        <v>0</v>
      </c>
      <c r="K5" s="51">
        <v>0</v>
      </c>
      <c r="L5" s="51">
        <v>0</v>
      </c>
      <c r="M5" s="51">
        <v>28</v>
      </c>
      <c r="N5" s="53">
        <f>H5*0.7+(I5+J5+K5)*0.2+(L5+M5)*0.1</f>
        <v>61.53</v>
      </c>
      <c r="O5" s="51">
        <v>50</v>
      </c>
      <c r="P5" s="51">
        <v>25</v>
      </c>
      <c r="Q5" s="53">
        <f>O5+P5</f>
        <v>75</v>
      </c>
      <c r="R5" s="53">
        <f>G5*0.25+N5*0.6+Q5*0.15</f>
        <v>69.668</v>
      </c>
      <c r="S5" s="51">
        <v>2</v>
      </c>
      <c r="T5" s="51" t="s">
        <v>105</v>
      </c>
      <c r="U5" s="54" t="s">
        <v>106</v>
      </c>
      <c r="V5" s="51" t="s">
        <v>107</v>
      </c>
      <c r="W5" s="51"/>
      <c r="X5" s="55"/>
      <c r="Y5" s="55"/>
      <c r="Z5" s="55"/>
    </row>
    <row r="6" customFormat="1" ht="30" customHeight="1" spans="1:26">
      <c r="A6" s="51">
        <v>3</v>
      </c>
      <c r="B6" s="51" t="s">
        <v>100</v>
      </c>
      <c r="C6" s="51">
        <v>2023222008</v>
      </c>
      <c r="D6" s="51" t="s">
        <v>108</v>
      </c>
      <c r="E6" s="52">
        <v>70</v>
      </c>
      <c r="F6" s="51">
        <v>5</v>
      </c>
      <c r="G6" s="53">
        <v>75</v>
      </c>
      <c r="H6" s="51">
        <v>85.42</v>
      </c>
      <c r="I6" s="51"/>
      <c r="J6" s="51"/>
      <c r="K6" s="51"/>
      <c r="L6" s="51"/>
      <c r="M6" s="51"/>
      <c r="N6" s="53">
        <v>59.794</v>
      </c>
      <c r="O6" s="51">
        <v>50</v>
      </c>
      <c r="P6" s="51">
        <v>47</v>
      </c>
      <c r="Q6" s="53">
        <v>97</v>
      </c>
      <c r="R6" s="53">
        <v>69.1764</v>
      </c>
      <c r="S6" s="51">
        <v>3</v>
      </c>
      <c r="T6" s="51" t="s">
        <v>109</v>
      </c>
      <c r="U6" s="54"/>
      <c r="V6" s="51" t="s">
        <v>110</v>
      </c>
      <c r="W6" s="51"/>
      <c r="X6" s="55"/>
      <c r="Y6" s="55"/>
      <c r="Z6" s="55"/>
    </row>
    <row r="7" customFormat="1" ht="30" customHeight="1" spans="1:26">
      <c r="A7" s="51">
        <v>4</v>
      </c>
      <c r="B7" s="51" t="s">
        <v>100</v>
      </c>
      <c r="C7" s="51">
        <v>2023222026</v>
      </c>
      <c r="D7" s="51" t="s">
        <v>111</v>
      </c>
      <c r="E7" s="52">
        <v>70</v>
      </c>
      <c r="F7" s="51">
        <v>0</v>
      </c>
      <c r="G7" s="53">
        <f>E7+F7</f>
        <v>70</v>
      </c>
      <c r="H7" s="51">
        <v>85.11</v>
      </c>
      <c r="I7" s="51">
        <v>0</v>
      </c>
      <c r="J7" s="51">
        <v>0</v>
      </c>
      <c r="K7" s="51">
        <v>0</v>
      </c>
      <c r="L7" s="51">
        <v>0</v>
      </c>
      <c r="M7" s="51">
        <v>0</v>
      </c>
      <c r="N7" s="53">
        <f>H7*0.7+(I7+J7+K7)*0.2+(L7+M7)*0.1</f>
        <v>59.577</v>
      </c>
      <c r="O7" s="51">
        <v>50</v>
      </c>
      <c r="P7" s="51">
        <v>50</v>
      </c>
      <c r="Q7" s="53">
        <f>O7+P7</f>
        <v>100</v>
      </c>
      <c r="R7" s="53">
        <f>G7*0.25+N7*0.6+Q7*0.15</f>
        <v>68.2462</v>
      </c>
      <c r="S7" s="51">
        <v>4</v>
      </c>
      <c r="T7" s="51"/>
      <c r="U7" s="54"/>
      <c r="V7" s="51" t="s">
        <v>112</v>
      </c>
      <c r="W7" s="51"/>
      <c r="X7" s="55"/>
      <c r="Y7" s="55"/>
      <c r="Z7" s="55"/>
    </row>
    <row r="8" customFormat="1" ht="30" customHeight="1" spans="1:26">
      <c r="A8" s="51">
        <v>5</v>
      </c>
      <c r="B8" s="51" t="s">
        <v>100</v>
      </c>
      <c r="C8" s="51">
        <v>2023222018</v>
      </c>
      <c r="D8" s="51" t="s">
        <v>113</v>
      </c>
      <c r="E8" s="52">
        <v>70</v>
      </c>
      <c r="F8" s="51">
        <v>0</v>
      </c>
      <c r="G8" s="53">
        <f>E8+F8</f>
        <v>70</v>
      </c>
      <c r="H8" s="51">
        <v>85.5</v>
      </c>
      <c r="I8" s="51">
        <v>0</v>
      </c>
      <c r="J8" s="51">
        <v>0</v>
      </c>
      <c r="K8" s="51">
        <v>0</v>
      </c>
      <c r="L8" s="51">
        <v>0</v>
      </c>
      <c r="M8" s="51">
        <v>6</v>
      </c>
      <c r="N8" s="53">
        <f>H8*0.7+(I8+J8+K8)*0.2+(L8+M8)*0.1</f>
        <v>60.45</v>
      </c>
      <c r="O8" s="51">
        <v>50</v>
      </c>
      <c r="P8" s="51">
        <v>43</v>
      </c>
      <c r="Q8" s="53">
        <f>O8+P8</f>
        <v>93</v>
      </c>
      <c r="R8" s="53">
        <f>G8*0.25+N8*0.6+Q8*0.15</f>
        <v>67.72</v>
      </c>
      <c r="S8" s="51">
        <v>5</v>
      </c>
      <c r="T8" s="51"/>
      <c r="U8" s="54" t="s">
        <v>114</v>
      </c>
      <c r="V8" s="51" t="s">
        <v>115</v>
      </c>
      <c r="W8" s="51"/>
      <c r="X8" s="55"/>
      <c r="Y8" s="55"/>
      <c r="Z8" s="55"/>
    </row>
    <row r="9" customFormat="1" ht="30" customHeight="1" spans="1:26">
      <c r="A9" s="51">
        <v>6</v>
      </c>
      <c r="B9" s="51" t="s">
        <v>100</v>
      </c>
      <c r="C9" s="51">
        <v>2023222040</v>
      </c>
      <c r="D9" s="51" t="s">
        <v>116</v>
      </c>
      <c r="E9" s="52">
        <v>70</v>
      </c>
      <c r="F9" s="51">
        <v>5</v>
      </c>
      <c r="G9" s="53">
        <f>E9+F9</f>
        <v>75</v>
      </c>
      <c r="H9" s="51">
        <v>79.26</v>
      </c>
      <c r="I9" s="51">
        <v>0</v>
      </c>
      <c r="J9" s="51">
        <v>0</v>
      </c>
      <c r="K9" s="51">
        <v>5</v>
      </c>
      <c r="L9" s="51">
        <v>15</v>
      </c>
      <c r="M9" s="51">
        <v>76</v>
      </c>
      <c r="N9" s="53">
        <f>H9*0.7+(I9+J9+K9)*0.2+(L9+M9)*0.1</f>
        <v>65.582</v>
      </c>
      <c r="O9" s="51">
        <v>50</v>
      </c>
      <c r="P9" s="51">
        <v>8</v>
      </c>
      <c r="Q9" s="53">
        <f>O9+P9</f>
        <v>58</v>
      </c>
      <c r="R9" s="53">
        <f>G9*0.25+N9*0.6+Q9*0.15</f>
        <v>66.7992</v>
      </c>
      <c r="S9" s="51">
        <v>6</v>
      </c>
      <c r="T9" s="51" t="s">
        <v>117</v>
      </c>
      <c r="U9" s="54" t="s">
        <v>118</v>
      </c>
      <c r="V9" s="51" t="s">
        <v>119</v>
      </c>
      <c r="W9" s="51"/>
      <c r="X9" s="55"/>
      <c r="Y9" s="55"/>
      <c r="Z9" s="55"/>
    </row>
    <row r="10" customFormat="1" ht="30" customHeight="1" spans="1:26">
      <c r="A10" s="51">
        <v>7</v>
      </c>
      <c r="B10" s="51" t="s">
        <v>100</v>
      </c>
      <c r="C10" s="51">
        <v>2023222028</v>
      </c>
      <c r="D10" s="51" t="s">
        <v>120</v>
      </c>
      <c r="E10" s="52">
        <v>70</v>
      </c>
      <c r="F10" s="51">
        <v>0</v>
      </c>
      <c r="G10" s="53">
        <f>E10+F10</f>
        <v>70</v>
      </c>
      <c r="H10" s="51">
        <v>85.62</v>
      </c>
      <c r="I10" s="51">
        <v>0</v>
      </c>
      <c r="J10" s="51">
        <v>0</v>
      </c>
      <c r="K10" s="51">
        <v>0</v>
      </c>
      <c r="L10" s="51">
        <v>0</v>
      </c>
      <c r="M10" s="51">
        <v>86</v>
      </c>
      <c r="N10" s="53">
        <f>H10*0.7+(I10+J10+K10)*0.2+(L10+M10)*0.1</f>
        <v>68.534</v>
      </c>
      <c r="O10" s="51">
        <v>50</v>
      </c>
      <c r="P10" s="51">
        <v>0</v>
      </c>
      <c r="Q10" s="53">
        <f>O10+P10</f>
        <v>50</v>
      </c>
      <c r="R10" s="53">
        <f>G10*0.25+N10*0.6+Q10*0.15</f>
        <v>66.1204</v>
      </c>
      <c r="S10" s="51">
        <v>7</v>
      </c>
      <c r="T10" s="51"/>
      <c r="U10" s="54" t="s">
        <v>121</v>
      </c>
      <c r="V10" s="51"/>
      <c r="W10" s="51"/>
      <c r="X10" s="55"/>
      <c r="Y10" s="55"/>
      <c r="Z10" s="55"/>
    </row>
    <row r="11" customFormat="1" ht="30" customHeight="1" spans="1:26">
      <c r="A11" s="51">
        <v>8</v>
      </c>
      <c r="B11" s="51" t="s">
        <v>100</v>
      </c>
      <c r="C11" s="51">
        <v>2023222039</v>
      </c>
      <c r="D11" s="51" t="s">
        <v>122</v>
      </c>
      <c r="E11" s="52">
        <v>70</v>
      </c>
      <c r="F11" s="51">
        <v>5</v>
      </c>
      <c r="G11" s="53">
        <f>E11+F11</f>
        <v>75</v>
      </c>
      <c r="H11" s="51">
        <v>85.47</v>
      </c>
      <c r="I11" s="51">
        <v>0</v>
      </c>
      <c r="J11" s="51">
        <v>0</v>
      </c>
      <c r="K11" s="51">
        <v>0</v>
      </c>
      <c r="L11" s="51">
        <v>0</v>
      </c>
      <c r="M11" s="51">
        <v>6</v>
      </c>
      <c r="N11" s="53">
        <f>H11*0.7+(I11+J11+K11)*0.2+(L11+M11)*0.1</f>
        <v>60.429</v>
      </c>
      <c r="O11" s="51">
        <v>50</v>
      </c>
      <c r="P11" s="51">
        <v>22</v>
      </c>
      <c r="Q11" s="53">
        <f>O11+P11</f>
        <v>72</v>
      </c>
      <c r="R11" s="53">
        <f>G11*0.25+N11*0.6+Q11*0.15</f>
        <v>65.8074</v>
      </c>
      <c r="S11" s="51">
        <v>8</v>
      </c>
      <c r="T11" s="51" t="s">
        <v>123</v>
      </c>
      <c r="U11" s="54" t="s">
        <v>124</v>
      </c>
      <c r="V11" s="51" t="s">
        <v>125</v>
      </c>
      <c r="W11" s="51"/>
      <c r="X11" s="55"/>
      <c r="Y11" s="55"/>
      <c r="Z11" s="55"/>
    </row>
    <row r="12" customFormat="1" ht="30" customHeight="1" spans="1:26">
      <c r="A12" s="51">
        <v>9</v>
      </c>
      <c r="B12" s="51" t="s">
        <v>100</v>
      </c>
      <c r="C12" s="51">
        <v>2023222022</v>
      </c>
      <c r="D12" s="51" t="s">
        <v>126</v>
      </c>
      <c r="E12" s="52">
        <v>70</v>
      </c>
      <c r="F12" s="51">
        <v>3</v>
      </c>
      <c r="G12" s="53">
        <f>E12+F12</f>
        <v>73</v>
      </c>
      <c r="H12" s="51">
        <v>84.24</v>
      </c>
      <c r="I12" s="51">
        <v>0</v>
      </c>
      <c r="J12" s="51">
        <v>0</v>
      </c>
      <c r="K12" s="51">
        <v>0</v>
      </c>
      <c r="L12" s="51">
        <v>0</v>
      </c>
      <c r="M12" s="51">
        <v>0</v>
      </c>
      <c r="N12" s="53">
        <f>H12*0.7+(I12+J12+K12)*0.2+(L12+M12)*0.1</f>
        <v>58.968</v>
      </c>
      <c r="O12" s="51">
        <v>50</v>
      </c>
      <c r="P12" s="51">
        <v>30</v>
      </c>
      <c r="Q12" s="53">
        <f>O12+P12</f>
        <v>80</v>
      </c>
      <c r="R12" s="53">
        <f>G12*0.25+N12*0.6+Q12*0.15</f>
        <v>65.6308</v>
      </c>
      <c r="S12" s="51">
        <v>9</v>
      </c>
      <c r="T12" s="51" t="s">
        <v>127</v>
      </c>
      <c r="U12" s="54"/>
      <c r="V12" s="51" t="s">
        <v>128</v>
      </c>
      <c r="W12" s="51"/>
      <c r="X12" s="55"/>
      <c r="Y12" s="55"/>
      <c r="Z12" s="55"/>
    </row>
    <row r="13" customFormat="1" ht="30" customHeight="1" spans="1:26">
      <c r="A13" s="51">
        <v>10</v>
      </c>
      <c r="B13" s="51" t="s">
        <v>100</v>
      </c>
      <c r="C13" s="51">
        <v>2023222032</v>
      </c>
      <c r="D13" s="51" t="s">
        <v>129</v>
      </c>
      <c r="E13" s="52">
        <v>70</v>
      </c>
      <c r="F13" s="51">
        <v>6</v>
      </c>
      <c r="G13" s="53">
        <f>E13+F13</f>
        <v>76</v>
      </c>
      <c r="H13" s="51">
        <v>79</v>
      </c>
      <c r="I13" s="51">
        <v>0</v>
      </c>
      <c r="J13" s="51">
        <v>0</v>
      </c>
      <c r="K13" s="51">
        <v>5</v>
      </c>
      <c r="L13" s="51">
        <v>20</v>
      </c>
      <c r="M13" s="51">
        <v>0</v>
      </c>
      <c r="N13" s="53">
        <f>H13*0.7+(I13+J13+K13)*0.2+(L13+M13)*0.1</f>
        <v>58.3</v>
      </c>
      <c r="O13" s="51">
        <v>50</v>
      </c>
      <c r="P13" s="51">
        <v>25</v>
      </c>
      <c r="Q13" s="53">
        <v>75</v>
      </c>
      <c r="R13" s="53">
        <f>G13*0.25+N13*0.6+Q13*0.15</f>
        <v>65.23</v>
      </c>
      <c r="S13" s="51">
        <v>10</v>
      </c>
      <c r="T13" s="51" t="s">
        <v>130</v>
      </c>
      <c r="U13" s="54" t="s">
        <v>131</v>
      </c>
      <c r="V13" s="51" t="s">
        <v>132</v>
      </c>
      <c r="W13" s="51"/>
      <c r="X13" s="55"/>
      <c r="Y13" s="55"/>
      <c r="Z13" s="55"/>
    </row>
    <row r="14" customFormat="1" ht="30" customHeight="1" spans="1:26">
      <c r="A14" s="51">
        <v>11</v>
      </c>
      <c r="B14" s="51" t="s">
        <v>100</v>
      </c>
      <c r="C14" s="51">
        <v>2023222023</v>
      </c>
      <c r="D14" s="51" t="s">
        <v>133</v>
      </c>
      <c r="E14" s="52">
        <v>70</v>
      </c>
      <c r="F14" s="51">
        <v>3</v>
      </c>
      <c r="G14" s="53">
        <f>E14+F14</f>
        <v>73</v>
      </c>
      <c r="H14" s="51">
        <v>81</v>
      </c>
      <c r="I14" s="51">
        <v>0</v>
      </c>
      <c r="J14" s="51">
        <v>0</v>
      </c>
      <c r="K14" s="51">
        <v>0</v>
      </c>
      <c r="L14" s="51">
        <v>0</v>
      </c>
      <c r="M14" s="51">
        <v>80</v>
      </c>
      <c r="N14" s="53">
        <f>H14*0.7+(I14+J14+K14)*0.2+(L14+M14)*0.1</f>
        <v>64.7</v>
      </c>
      <c r="O14" s="51">
        <v>50</v>
      </c>
      <c r="P14" s="51">
        <v>3</v>
      </c>
      <c r="Q14" s="53">
        <f>O14+P14</f>
        <v>53</v>
      </c>
      <c r="R14" s="53">
        <f>G14*0.25+N14*0.6+Q14*0.15</f>
        <v>65.02</v>
      </c>
      <c r="S14" s="51">
        <v>11</v>
      </c>
      <c r="T14" s="51" t="s">
        <v>134</v>
      </c>
      <c r="U14" s="54" t="s">
        <v>135</v>
      </c>
      <c r="V14" s="51" t="s">
        <v>136</v>
      </c>
      <c r="W14" s="51"/>
      <c r="X14" s="55"/>
      <c r="Y14" s="55"/>
      <c r="Z14" s="55"/>
    </row>
    <row r="15" customFormat="1" ht="30" customHeight="1" spans="1:26">
      <c r="A15" s="51">
        <v>12</v>
      </c>
      <c r="B15" s="51" t="s">
        <v>100</v>
      </c>
      <c r="C15" s="51">
        <v>2023222019</v>
      </c>
      <c r="D15" s="51" t="s">
        <v>137</v>
      </c>
      <c r="E15" s="52">
        <v>70</v>
      </c>
      <c r="F15" s="51">
        <v>0</v>
      </c>
      <c r="G15" s="53">
        <f>E15+F15</f>
        <v>70</v>
      </c>
      <c r="H15" s="51">
        <v>88.79</v>
      </c>
      <c r="I15" s="51">
        <v>0</v>
      </c>
      <c r="J15" s="51">
        <v>0</v>
      </c>
      <c r="K15" s="51">
        <v>5</v>
      </c>
      <c r="L15" s="51">
        <v>0</v>
      </c>
      <c r="M15" s="51">
        <v>34</v>
      </c>
      <c r="N15" s="53">
        <f>H15*0.7+(I15+J15+K15)*0.2+(L15+M15)*0.1</f>
        <v>66.553</v>
      </c>
      <c r="O15" s="51">
        <v>50</v>
      </c>
      <c r="P15" s="51">
        <v>0</v>
      </c>
      <c r="Q15" s="53">
        <f>O15+P15</f>
        <v>50</v>
      </c>
      <c r="R15" s="53">
        <f>G15*0.25+N15*0.6+Q15*0.15</f>
        <v>64.9318</v>
      </c>
      <c r="S15" s="51">
        <v>12</v>
      </c>
      <c r="T15" s="51"/>
      <c r="U15" s="54" t="s">
        <v>138</v>
      </c>
      <c r="V15" s="51"/>
      <c r="W15" s="51"/>
      <c r="X15" s="55"/>
      <c r="Y15" s="55"/>
      <c r="Z15" s="55"/>
    </row>
    <row r="16" customFormat="1" ht="30" customHeight="1" spans="1:26">
      <c r="A16" s="51">
        <v>13</v>
      </c>
      <c r="B16" s="51" t="s">
        <v>100</v>
      </c>
      <c r="C16" s="51">
        <v>2023222001</v>
      </c>
      <c r="D16" s="51" t="s">
        <v>139</v>
      </c>
      <c r="E16" s="52">
        <v>70</v>
      </c>
      <c r="F16" s="51">
        <v>3</v>
      </c>
      <c r="G16" s="53">
        <v>73</v>
      </c>
      <c r="H16" s="51">
        <v>89.84</v>
      </c>
      <c r="I16" s="51"/>
      <c r="J16" s="51"/>
      <c r="K16" s="51"/>
      <c r="L16" s="51"/>
      <c r="M16" s="51"/>
      <c r="N16" s="53">
        <v>62.888</v>
      </c>
      <c r="O16" s="51">
        <v>50</v>
      </c>
      <c r="P16" s="51">
        <v>9</v>
      </c>
      <c r="Q16" s="53">
        <v>59</v>
      </c>
      <c r="R16" s="53">
        <v>64.8328</v>
      </c>
      <c r="S16" s="51">
        <v>13</v>
      </c>
      <c r="T16" s="51" t="s">
        <v>140</v>
      </c>
      <c r="U16" s="54"/>
      <c r="V16" s="51" t="s">
        <v>141</v>
      </c>
      <c r="W16" s="51"/>
      <c r="X16" s="55"/>
      <c r="Y16" s="55"/>
      <c r="Z16" s="55"/>
    </row>
    <row r="17" customFormat="1" ht="30" customHeight="1" spans="1:26">
      <c r="A17" s="51">
        <v>14</v>
      </c>
      <c r="B17" s="51" t="s">
        <v>100</v>
      </c>
      <c r="C17" s="51">
        <v>2023222003</v>
      </c>
      <c r="D17" s="51" t="s">
        <v>142</v>
      </c>
      <c r="E17" s="52">
        <v>70</v>
      </c>
      <c r="F17" s="51">
        <v>0</v>
      </c>
      <c r="G17" s="53">
        <v>70</v>
      </c>
      <c r="H17" s="51">
        <v>82.1</v>
      </c>
      <c r="I17" s="51"/>
      <c r="J17" s="51"/>
      <c r="K17" s="51"/>
      <c r="L17" s="51"/>
      <c r="M17" s="51">
        <v>86</v>
      </c>
      <c r="N17" s="53">
        <v>66.07</v>
      </c>
      <c r="O17" s="51">
        <v>50</v>
      </c>
      <c r="P17" s="51">
        <v>0</v>
      </c>
      <c r="Q17" s="53">
        <v>50</v>
      </c>
      <c r="R17" s="53">
        <v>64.642</v>
      </c>
      <c r="S17" s="51">
        <v>14</v>
      </c>
      <c r="T17" s="51"/>
      <c r="U17" s="54" t="s">
        <v>143</v>
      </c>
      <c r="V17" s="51"/>
      <c r="W17" s="51"/>
      <c r="X17" s="55"/>
      <c r="Y17" s="55"/>
      <c r="Z17" s="55"/>
    </row>
    <row r="18" customFormat="1" ht="30" customHeight="1" spans="1:26">
      <c r="A18" s="51">
        <v>15</v>
      </c>
      <c r="B18" s="51" t="s">
        <v>100</v>
      </c>
      <c r="C18" s="51">
        <v>2023222009</v>
      </c>
      <c r="D18" s="51" t="s">
        <v>144</v>
      </c>
      <c r="E18" s="52">
        <v>70</v>
      </c>
      <c r="F18" s="51">
        <v>16</v>
      </c>
      <c r="G18" s="53">
        <v>86</v>
      </c>
      <c r="H18" s="51">
        <v>82.26</v>
      </c>
      <c r="I18" s="51"/>
      <c r="J18" s="51"/>
      <c r="K18" s="51"/>
      <c r="L18" s="51"/>
      <c r="M18" s="51"/>
      <c r="N18" s="53">
        <v>57.582</v>
      </c>
      <c r="O18" s="51">
        <v>50</v>
      </c>
      <c r="P18" s="51">
        <v>6</v>
      </c>
      <c r="Q18" s="53">
        <v>56</v>
      </c>
      <c r="R18" s="53">
        <v>64.4492</v>
      </c>
      <c r="S18" s="51">
        <v>15</v>
      </c>
      <c r="T18" s="51" t="s">
        <v>145</v>
      </c>
      <c r="U18" s="54"/>
      <c r="V18" s="51" t="s">
        <v>146</v>
      </c>
      <c r="W18" s="51"/>
      <c r="X18" s="55"/>
      <c r="Y18" s="55"/>
      <c r="Z18" s="55"/>
    </row>
    <row r="19" customFormat="1" ht="30" customHeight="1" spans="1:26">
      <c r="A19" s="51">
        <v>16</v>
      </c>
      <c r="B19" s="51" t="s">
        <v>100</v>
      </c>
      <c r="C19" s="51">
        <v>2023222002</v>
      </c>
      <c r="D19" s="51" t="s">
        <v>147</v>
      </c>
      <c r="E19" s="52">
        <v>70</v>
      </c>
      <c r="F19" s="51">
        <v>0</v>
      </c>
      <c r="G19" s="53">
        <v>70</v>
      </c>
      <c r="H19" s="51">
        <v>88.11</v>
      </c>
      <c r="I19" s="51"/>
      <c r="J19" s="51"/>
      <c r="K19" s="51"/>
      <c r="L19" s="51"/>
      <c r="M19" s="51"/>
      <c r="N19" s="53">
        <v>61.677</v>
      </c>
      <c r="O19" s="51">
        <v>50</v>
      </c>
      <c r="P19" s="51">
        <v>16</v>
      </c>
      <c r="Q19" s="53">
        <v>66</v>
      </c>
      <c r="R19" s="53">
        <v>64.4062</v>
      </c>
      <c r="S19" s="51">
        <v>16</v>
      </c>
      <c r="T19" s="51"/>
      <c r="U19" s="54"/>
      <c r="V19" s="51" t="s">
        <v>148</v>
      </c>
      <c r="W19" s="51"/>
      <c r="X19" s="55"/>
      <c r="Y19" s="55"/>
      <c r="Z19" s="55"/>
    </row>
    <row r="20" customFormat="1" ht="30" customHeight="1" spans="1:26">
      <c r="A20" s="51">
        <v>17</v>
      </c>
      <c r="B20" s="51" t="s">
        <v>100</v>
      </c>
      <c r="C20" s="51">
        <v>2023222017</v>
      </c>
      <c r="D20" s="51" t="s">
        <v>149</v>
      </c>
      <c r="E20" s="52">
        <v>70</v>
      </c>
      <c r="F20" s="51">
        <v>0</v>
      </c>
      <c r="G20" s="53">
        <f>E20+F20</f>
        <v>70</v>
      </c>
      <c r="H20" s="51">
        <v>88.74</v>
      </c>
      <c r="I20" s="51">
        <v>0</v>
      </c>
      <c r="J20" s="51">
        <v>0</v>
      </c>
      <c r="K20" s="51">
        <v>0</v>
      </c>
      <c r="L20" s="51">
        <v>0</v>
      </c>
      <c r="M20" s="51">
        <v>28</v>
      </c>
      <c r="N20" s="53">
        <f>H20*0.7+(I20+J20+K20)*0.2+(L20+M20)*0.1</f>
        <v>64.918</v>
      </c>
      <c r="O20" s="51">
        <v>50</v>
      </c>
      <c r="P20" s="51">
        <v>2</v>
      </c>
      <c r="Q20" s="53">
        <f>O20+P20</f>
        <v>52</v>
      </c>
      <c r="R20" s="53">
        <f>G20*0.25+N20*0.6+Q20*0.15</f>
        <v>64.2508</v>
      </c>
      <c r="S20" s="51">
        <v>17</v>
      </c>
      <c r="T20" s="51"/>
      <c r="U20" s="54" t="s">
        <v>150</v>
      </c>
      <c r="V20" s="51" t="s">
        <v>151</v>
      </c>
      <c r="W20" s="51" t="s">
        <v>152</v>
      </c>
      <c r="X20" s="55"/>
      <c r="Y20" s="55"/>
      <c r="Z20" s="55"/>
    </row>
    <row r="21" customFormat="1" ht="30" customHeight="1" spans="1:26">
      <c r="A21" s="51">
        <v>18</v>
      </c>
      <c r="B21" s="51" t="s">
        <v>100</v>
      </c>
      <c r="C21" s="51">
        <v>2023222034</v>
      </c>
      <c r="D21" s="51" t="s">
        <v>153</v>
      </c>
      <c r="E21" s="52">
        <v>70</v>
      </c>
      <c r="F21" s="51">
        <v>0</v>
      </c>
      <c r="G21" s="53">
        <f>E21+F21</f>
        <v>70</v>
      </c>
      <c r="H21" s="51">
        <v>88.95</v>
      </c>
      <c r="I21" s="51">
        <v>0</v>
      </c>
      <c r="J21" s="51">
        <v>0</v>
      </c>
      <c r="K21" s="51">
        <v>0</v>
      </c>
      <c r="L21" s="51">
        <v>15</v>
      </c>
      <c r="M21" s="51">
        <v>6</v>
      </c>
      <c r="N21" s="53">
        <f>H21*0.7+(I21+J21+K21)*0.2+(L21+M21)*0.1</f>
        <v>64.365</v>
      </c>
      <c r="O21" s="51">
        <v>50</v>
      </c>
      <c r="P21" s="51">
        <v>2.5</v>
      </c>
      <c r="Q21" s="53">
        <f>O21+P21</f>
        <v>52.5</v>
      </c>
      <c r="R21" s="53">
        <f>G21*0.25+N21*0.6+Q21*0.15</f>
        <v>63.994</v>
      </c>
      <c r="S21" s="51">
        <v>18</v>
      </c>
      <c r="T21" s="51"/>
      <c r="U21" s="54" t="s">
        <v>154</v>
      </c>
      <c r="V21" s="51" t="s">
        <v>155</v>
      </c>
      <c r="W21" s="51"/>
      <c r="X21" s="55"/>
      <c r="Y21" s="55"/>
      <c r="Z21" s="55"/>
    </row>
    <row r="22" customFormat="1" ht="30" customHeight="1" spans="1:26">
      <c r="A22" s="51">
        <v>19</v>
      </c>
      <c r="B22" s="51" t="s">
        <v>100</v>
      </c>
      <c r="C22" s="51">
        <v>2023222011</v>
      </c>
      <c r="D22" s="51" t="s">
        <v>156</v>
      </c>
      <c r="E22" s="52">
        <v>70</v>
      </c>
      <c r="F22" s="51">
        <v>2</v>
      </c>
      <c r="G22" s="53">
        <f>E22+F22</f>
        <v>72</v>
      </c>
      <c r="H22" s="51">
        <v>80.26</v>
      </c>
      <c r="I22" s="51">
        <v>0</v>
      </c>
      <c r="J22" s="51">
        <v>0</v>
      </c>
      <c r="K22" s="51">
        <v>0</v>
      </c>
      <c r="L22" s="51">
        <v>0</v>
      </c>
      <c r="M22" s="51">
        <v>0</v>
      </c>
      <c r="N22" s="53">
        <f>H22*0.7+(I22+J22+K22)*0.2+(L22+M22)*0.1</f>
        <v>56.182</v>
      </c>
      <c r="O22" s="51">
        <v>50</v>
      </c>
      <c r="P22" s="51">
        <v>30</v>
      </c>
      <c r="Q22" s="53">
        <f>O22+P22</f>
        <v>80</v>
      </c>
      <c r="R22" s="53">
        <f>G22*0.25+N22*0.6+Q22*0.15</f>
        <v>63.7092</v>
      </c>
      <c r="S22" s="51">
        <v>19</v>
      </c>
      <c r="T22" s="51" t="s">
        <v>157</v>
      </c>
      <c r="U22" s="54"/>
      <c r="V22" s="51" t="s">
        <v>158</v>
      </c>
      <c r="W22" s="51"/>
      <c r="X22" s="55"/>
      <c r="Y22" s="55"/>
      <c r="Z22" s="55"/>
    </row>
    <row r="23" customFormat="1" ht="30" customHeight="1" spans="1:26">
      <c r="A23" s="51">
        <v>20</v>
      </c>
      <c r="B23" s="51" t="s">
        <v>100</v>
      </c>
      <c r="C23" s="51">
        <v>2023222045</v>
      </c>
      <c r="D23" s="51" t="s">
        <v>159</v>
      </c>
      <c r="E23" s="52">
        <v>70</v>
      </c>
      <c r="F23" s="51">
        <v>3</v>
      </c>
      <c r="G23" s="53">
        <f>E23+F23</f>
        <v>73</v>
      </c>
      <c r="H23" s="51">
        <v>83.1</v>
      </c>
      <c r="I23" s="51">
        <v>0</v>
      </c>
      <c r="J23" s="51">
        <v>0</v>
      </c>
      <c r="K23" s="51">
        <v>0</v>
      </c>
      <c r="L23" s="51">
        <v>0</v>
      </c>
      <c r="M23" s="51">
        <v>0</v>
      </c>
      <c r="N23" s="53">
        <f>H23*0.7+(I23+J23+K23)*0.2+(L23+M23)*0.1</f>
        <v>58.17</v>
      </c>
      <c r="O23" s="51">
        <v>50</v>
      </c>
      <c r="P23" s="51">
        <v>20</v>
      </c>
      <c r="Q23" s="53">
        <f>O23+P23</f>
        <v>70</v>
      </c>
      <c r="R23" s="53">
        <f>G23*0.25+N23*0.6+Q23*0.15</f>
        <v>63.652</v>
      </c>
      <c r="S23" s="51">
        <v>20</v>
      </c>
      <c r="T23" s="51" t="s">
        <v>160</v>
      </c>
      <c r="U23" s="54"/>
      <c r="V23" s="51" t="s">
        <v>161</v>
      </c>
      <c r="W23" s="51"/>
      <c r="X23" s="55"/>
      <c r="Y23" s="55"/>
      <c r="Z23" s="55"/>
    </row>
    <row r="24" customFormat="1" ht="30" customHeight="1" spans="1:26">
      <c r="A24" s="51">
        <v>21</v>
      </c>
      <c r="B24" s="51" t="s">
        <v>100</v>
      </c>
      <c r="C24" s="51">
        <v>2023222024</v>
      </c>
      <c r="D24" s="51" t="s">
        <v>162</v>
      </c>
      <c r="E24" s="52">
        <v>70</v>
      </c>
      <c r="F24" s="51">
        <v>4</v>
      </c>
      <c r="G24" s="53">
        <f>E24+F24</f>
        <v>74</v>
      </c>
      <c r="H24" s="51">
        <v>82.2</v>
      </c>
      <c r="I24" s="51">
        <v>0</v>
      </c>
      <c r="J24" s="51">
        <v>0</v>
      </c>
      <c r="K24" s="51">
        <v>0</v>
      </c>
      <c r="L24" s="51">
        <v>0</v>
      </c>
      <c r="M24" s="51">
        <v>20</v>
      </c>
      <c r="N24" s="53">
        <f>H24*0.7+(I24+J24+K24)*0.2+(L24+M24)*0.1</f>
        <v>59.54</v>
      </c>
      <c r="O24" s="51">
        <v>50</v>
      </c>
      <c r="P24" s="51">
        <v>12.5</v>
      </c>
      <c r="Q24" s="53">
        <f>O24+P24</f>
        <v>62.5</v>
      </c>
      <c r="R24" s="53">
        <f>G24*0.25+N24*0.6+Q24*0.15</f>
        <v>63.599</v>
      </c>
      <c r="S24" s="51">
        <v>21</v>
      </c>
      <c r="T24" s="51" t="s">
        <v>163</v>
      </c>
      <c r="U24" s="54" t="s">
        <v>164</v>
      </c>
      <c r="V24" s="51" t="s">
        <v>165</v>
      </c>
      <c r="W24" s="51"/>
      <c r="X24" s="55"/>
      <c r="Y24" s="55"/>
      <c r="Z24" s="55"/>
    </row>
    <row r="25" customFormat="1" ht="30" customHeight="1" spans="1:26">
      <c r="A25" s="51">
        <v>22</v>
      </c>
      <c r="B25" s="51" t="s">
        <v>100</v>
      </c>
      <c r="C25" s="51">
        <v>2023222047</v>
      </c>
      <c r="D25" s="51" t="s">
        <v>166</v>
      </c>
      <c r="E25" s="52">
        <v>70</v>
      </c>
      <c r="F25" s="51">
        <v>14</v>
      </c>
      <c r="G25" s="53">
        <f>E25+F25</f>
        <v>84</v>
      </c>
      <c r="H25" s="51">
        <v>81.65</v>
      </c>
      <c r="I25" s="51">
        <v>0</v>
      </c>
      <c r="J25" s="51">
        <v>0</v>
      </c>
      <c r="K25" s="51">
        <v>0</v>
      </c>
      <c r="L25" s="51">
        <v>0</v>
      </c>
      <c r="M25" s="51">
        <v>0</v>
      </c>
      <c r="N25" s="53">
        <f>H25*0.7+(I25+J25+K25)*0.2+(L25+M25)*0.1</f>
        <v>57.155</v>
      </c>
      <c r="O25" s="51">
        <v>50</v>
      </c>
      <c r="P25" s="51">
        <v>5</v>
      </c>
      <c r="Q25" s="53">
        <v>55</v>
      </c>
      <c r="R25" s="53">
        <f>G25*0.25+N25*0.6+Q25*0.15</f>
        <v>63.543</v>
      </c>
      <c r="S25" s="51">
        <v>22</v>
      </c>
      <c r="T25" s="51" t="s">
        <v>167</v>
      </c>
      <c r="U25" s="54"/>
      <c r="V25" s="51" t="s">
        <v>168</v>
      </c>
      <c r="W25" s="51"/>
      <c r="X25" s="55"/>
      <c r="Y25" s="55"/>
      <c r="Z25" s="55"/>
    </row>
    <row r="26" customFormat="1" ht="30" customHeight="1" spans="1:26">
      <c r="A26" s="51">
        <v>23</v>
      </c>
      <c r="B26" s="51" t="s">
        <v>100</v>
      </c>
      <c r="C26" s="51">
        <v>2023222007</v>
      </c>
      <c r="D26" s="51" t="s">
        <v>169</v>
      </c>
      <c r="E26" s="52">
        <v>70</v>
      </c>
      <c r="F26" s="51">
        <v>5</v>
      </c>
      <c r="G26" s="53">
        <v>75</v>
      </c>
      <c r="H26" s="51">
        <v>86.16</v>
      </c>
      <c r="I26" s="51"/>
      <c r="J26" s="51"/>
      <c r="K26" s="51"/>
      <c r="L26" s="51"/>
      <c r="M26" s="51">
        <v>15.33</v>
      </c>
      <c r="N26" s="53">
        <v>61.845</v>
      </c>
      <c r="O26" s="51">
        <v>50</v>
      </c>
      <c r="P26" s="51"/>
      <c r="Q26" s="53">
        <v>50</v>
      </c>
      <c r="R26" s="53">
        <v>63.357</v>
      </c>
      <c r="S26" s="51">
        <v>23</v>
      </c>
      <c r="T26" s="51" t="s">
        <v>170</v>
      </c>
      <c r="U26" s="54" t="s">
        <v>171</v>
      </c>
      <c r="V26" s="51"/>
      <c r="W26" s="51"/>
      <c r="X26" s="55"/>
      <c r="Y26" s="55"/>
      <c r="Z26" s="55"/>
    </row>
    <row r="27" customFormat="1" ht="30" customHeight="1" spans="1:26">
      <c r="A27" s="51">
        <v>24</v>
      </c>
      <c r="B27" s="51" t="s">
        <v>100</v>
      </c>
      <c r="C27" s="51">
        <v>2023222020</v>
      </c>
      <c r="D27" s="51" t="s">
        <v>172</v>
      </c>
      <c r="E27" s="52">
        <v>70</v>
      </c>
      <c r="F27" s="51">
        <v>0</v>
      </c>
      <c r="G27" s="53">
        <f>E27+F27</f>
        <v>70</v>
      </c>
      <c r="H27" s="51">
        <v>82.38</v>
      </c>
      <c r="I27" s="51">
        <v>0</v>
      </c>
      <c r="J27" s="51">
        <v>0</v>
      </c>
      <c r="K27" s="51">
        <v>0</v>
      </c>
      <c r="L27" s="51">
        <v>0</v>
      </c>
      <c r="M27" s="51">
        <v>60</v>
      </c>
      <c r="N27" s="53">
        <f>H27*0.7+(I27+J27+K27)*0.2+(L27+M27)*0.1</f>
        <v>63.666</v>
      </c>
      <c r="O27" s="51">
        <v>50</v>
      </c>
      <c r="P27" s="51">
        <v>0</v>
      </c>
      <c r="Q27" s="53">
        <f>O27+P27</f>
        <v>50</v>
      </c>
      <c r="R27" s="53">
        <f>G27*0.25+N27*0.6+Q27*0.15</f>
        <v>63.1996</v>
      </c>
      <c r="S27" s="51">
        <v>24</v>
      </c>
      <c r="T27" s="51"/>
      <c r="U27" s="54" t="s">
        <v>173</v>
      </c>
      <c r="V27" s="51"/>
      <c r="W27" s="51"/>
      <c r="X27" s="55"/>
      <c r="Y27" s="55"/>
      <c r="Z27" s="55"/>
    </row>
    <row r="28" customFormat="1" ht="30" customHeight="1" spans="1:26">
      <c r="A28" s="51">
        <v>25</v>
      </c>
      <c r="B28" s="51" t="s">
        <v>100</v>
      </c>
      <c r="C28" s="51">
        <v>2023222004</v>
      </c>
      <c r="D28" s="51" t="s">
        <v>174</v>
      </c>
      <c r="E28" s="52">
        <v>70</v>
      </c>
      <c r="F28" s="51">
        <v>0</v>
      </c>
      <c r="G28" s="53">
        <v>70</v>
      </c>
      <c r="H28" s="51">
        <v>85.8</v>
      </c>
      <c r="I28" s="51"/>
      <c r="J28" s="51"/>
      <c r="K28" s="51"/>
      <c r="L28" s="51"/>
      <c r="M28" s="51">
        <v>22</v>
      </c>
      <c r="N28" s="53">
        <v>62.26</v>
      </c>
      <c r="O28" s="51">
        <v>50</v>
      </c>
      <c r="P28" s="51">
        <v>0</v>
      </c>
      <c r="Q28" s="53">
        <v>50</v>
      </c>
      <c r="R28" s="53">
        <v>62.356</v>
      </c>
      <c r="S28" s="51">
        <v>25</v>
      </c>
      <c r="T28" s="51"/>
      <c r="U28" s="54" t="s">
        <v>175</v>
      </c>
      <c r="V28" s="51"/>
      <c r="W28" s="51"/>
      <c r="X28" s="55"/>
      <c r="Y28" s="55"/>
      <c r="Z28" s="55"/>
    </row>
    <row r="29" customFormat="1" ht="30" customHeight="1" spans="1:26">
      <c r="A29" s="51">
        <v>26</v>
      </c>
      <c r="B29" s="51" t="s">
        <v>100</v>
      </c>
      <c r="C29" s="51">
        <v>2023222027</v>
      </c>
      <c r="D29" s="51" t="s">
        <v>176</v>
      </c>
      <c r="E29" s="52">
        <v>70</v>
      </c>
      <c r="F29" s="51">
        <v>0</v>
      </c>
      <c r="G29" s="53">
        <f>E29+F29</f>
        <v>70</v>
      </c>
      <c r="H29" s="51">
        <v>84.05</v>
      </c>
      <c r="I29" s="51">
        <v>0</v>
      </c>
      <c r="J29" s="51">
        <v>0</v>
      </c>
      <c r="K29" s="51">
        <v>0</v>
      </c>
      <c r="L29" s="51">
        <v>15</v>
      </c>
      <c r="M29" s="51">
        <v>0</v>
      </c>
      <c r="N29" s="53">
        <f>H29*0.7+(I29+J29+K29)*0.2+(L29+M29)*0.1</f>
        <v>60.335</v>
      </c>
      <c r="O29" s="51">
        <v>50</v>
      </c>
      <c r="P29" s="51">
        <v>5</v>
      </c>
      <c r="Q29" s="53">
        <f>O29+P29</f>
        <v>55</v>
      </c>
      <c r="R29" s="53">
        <f>G29*0.25+N29*0.6+Q29*0.15</f>
        <v>61.951</v>
      </c>
      <c r="S29" s="51">
        <v>26</v>
      </c>
      <c r="T29" s="51">
        <v>0</v>
      </c>
      <c r="U29" s="54" t="s">
        <v>177</v>
      </c>
      <c r="V29" s="51" t="s">
        <v>178</v>
      </c>
      <c r="W29" s="51"/>
      <c r="X29" s="55"/>
      <c r="Y29" s="55"/>
      <c r="Z29" s="55"/>
    </row>
    <row r="30" customFormat="1" ht="30" customHeight="1" spans="1:26">
      <c r="A30" s="51">
        <v>27</v>
      </c>
      <c r="B30" s="51" t="s">
        <v>100</v>
      </c>
      <c r="C30" s="51">
        <v>2023222030</v>
      </c>
      <c r="D30" s="51" t="s">
        <v>179</v>
      </c>
      <c r="E30" s="52">
        <v>70</v>
      </c>
      <c r="F30" s="51">
        <v>3</v>
      </c>
      <c r="G30" s="53">
        <f>E30+F30</f>
        <v>73</v>
      </c>
      <c r="H30" s="51">
        <v>84.25</v>
      </c>
      <c r="I30" s="51"/>
      <c r="J30" s="51"/>
      <c r="K30" s="51"/>
      <c r="L30" s="51"/>
      <c r="M30" s="51"/>
      <c r="N30" s="53">
        <f>H30*0.7+(I30+J30+K30)*0.2+(L30+M30)*0.1</f>
        <v>58.975</v>
      </c>
      <c r="O30" s="51">
        <v>50</v>
      </c>
      <c r="P30" s="51">
        <v>5</v>
      </c>
      <c r="Q30" s="53">
        <f>O30+P30</f>
        <v>55</v>
      </c>
      <c r="R30" s="53">
        <f>G30*0.25+N30*0.6+Q30*0.15</f>
        <v>61.885</v>
      </c>
      <c r="S30" s="51">
        <v>27</v>
      </c>
      <c r="T30" s="51" t="s">
        <v>180</v>
      </c>
      <c r="U30" s="54"/>
      <c r="V30" s="51" t="s">
        <v>181</v>
      </c>
      <c r="W30" s="51"/>
      <c r="X30" s="55"/>
      <c r="Y30" s="55"/>
      <c r="Z30" s="55"/>
    </row>
    <row r="31" customFormat="1" ht="30" customHeight="1" spans="1:26">
      <c r="A31" s="51">
        <v>28</v>
      </c>
      <c r="B31" s="51" t="s">
        <v>100</v>
      </c>
      <c r="C31" s="51">
        <v>2023222046</v>
      </c>
      <c r="D31" s="51" t="s">
        <v>182</v>
      </c>
      <c r="E31" s="52">
        <v>70</v>
      </c>
      <c r="F31" s="51">
        <v>0</v>
      </c>
      <c r="G31" s="53">
        <f>E31+F31</f>
        <v>70</v>
      </c>
      <c r="H31" s="51">
        <v>81.35</v>
      </c>
      <c r="I31" s="51"/>
      <c r="J31" s="51"/>
      <c r="K31" s="51"/>
      <c r="L31" s="51">
        <v>15</v>
      </c>
      <c r="M31" s="51">
        <v>20</v>
      </c>
      <c r="N31" s="53">
        <f>H31*0.7+(I31+J31+K31)*0.2+(L31+M31)*0.1</f>
        <v>60.445</v>
      </c>
      <c r="O31" s="51">
        <v>50</v>
      </c>
      <c r="P31" s="51">
        <v>4</v>
      </c>
      <c r="Q31" s="53">
        <f>O31+P31</f>
        <v>54</v>
      </c>
      <c r="R31" s="53">
        <f>G31*0.25+N31*0.6+Q31*0.15</f>
        <v>61.867</v>
      </c>
      <c r="S31" s="51">
        <v>28</v>
      </c>
      <c r="T31" s="51"/>
      <c r="U31" s="54" t="s">
        <v>183</v>
      </c>
      <c r="V31" s="51" t="s">
        <v>184</v>
      </c>
      <c r="W31" s="51"/>
      <c r="X31" s="55"/>
      <c r="Y31" s="55"/>
      <c r="Z31" s="55"/>
    </row>
    <row r="32" customFormat="1" ht="30" customHeight="1" spans="1:26">
      <c r="A32" s="51">
        <v>29</v>
      </c>
      <c r="B32" s="51" t="s">
        <v>100</v>
      </c>
      <c r="C32" s="51">
        <v>2023222037</v>
      </c>
      <c r="D32" s="51" t="s">
        <v>185</v>
      </c>
      <c r="E32" s="52">
        <v>70</v>
      </c>
      <c r="F32" s="51">
        <v>2</v>
      </c>
      <c r="G32" s="53">
        <f>E32+F32</f>
        <v>72</v>
      </c>
      <c r="H32" s="51">
        <v>81.95</v>
      </c>
      <c r="I32" s="51"/>
      <c r="J32" s="51"/>
      <c r="K32" s="51"/>
      <c r="L32" s="51"/>
      <c r="M32" s="51">
        <v>12</v>
      </c>
      <c r="N32" s="53">
        <f>H32*0.7+(I32+J32+K32)*0.2+(L32+M32)*0.1</f>
        <v>58.565</v>
      </c>
      <c r="O32" s="51">
        <v>50</v>
      </c>
      <c r="P32" s="51">
        <v>8</v>
      </c>
      <c r="Q32" s="53">
        <f>O32+P32</f>
        <v>58</v>
      </c>
      <c r="R32" s="53">
        <f>G32*0.25+N32*0.6+Q32*0.15</f>
        <v>61.839</v>
      </c>
      <c r="S32" s="51">
        <v>29</v>
      </c>
      <c r="T32" s="51" t="s">
        <v>186</v>
      </c>
      <c r="U32" s="54" t="s">
        <v>187</v>
      </c>
      <c r="V32" s="51" t="s">
        <v>188</v>
      </c>
      <c r="W32" s="51"/>
      <c r="X32" s="55"/>
      <c r="Y32" s="55"/>
      <c r="Z32" s="55"/>
    </row>
    <row r="33" customFormat="1" ht="30" customHeight="1" spans="1:26">
      <c r="A33" s="51">
        <v>30</v>
      </c>
      <c r="B33" s="51" t="s">
        <v>100</v>
      </c>
      <c r="C33" s="51">
        <v>2023222015</v>
      </c>
      <c r="D33" s="51" t="s">
        <v>189</v>
      </c>
      <c r="E33" s="52">
        <v>70</v>
      </c>
      <c r="F33" s="51">
        <v>3</v>
      </c>
      <c r="G33" s="53">
        <f>E33+F33</f>
        <v>73</v>
      </c>
      <c r="H33" s="51">
        <v>81.45</v>
      </c>
      <c r="I33" s="51">
        <v>0</v>
      </c>
      <c r="J33" s="51">
        <v>0</v>
      </c>
      <c r="K33" s="51">
        <v>0</v>
      </c>
      <c r="L33" s="51">
        <v>0</v>
      </c>
      <c r="M33" s="51">
        <v>0</v>
      </c>
      <c r="N33" s="53">
        <f>H33*0.7+(I33+J33+K33)*0.2+(L33+M33)*0.1</f>
        <v>57.015</v>
      </c>
      <c r="O33" s="51">
        <v>50</v>
      </c>
      <c r="P33" s="51">
        <v>12</v>
      </c>
      <c r="Q33" s="53">
        <f>O33+P33</f>
        <v>62</v>
      </c>
      <c r="R33" s="53">
        <f>G33*0.25+N33*0.6+Q33*0.15</f>
        <v>61.759</v>
      </c>
      <c r="S33" s="51">
        <v>30</v>
      </c>
      <c r="T33" s="51" t="s">
        <v>190</v>
      </c>
      <c r="U33" s="54"/>
      <c r="V33" s="51" t="s">
        <v>191</v>
      </c>
      <c r="W33" s="51"/>
      <c r="X33" s="55"/>
      <c r="Y33" s="55"/>
      <c r="Z33" s="55"/>
    </row>
    <row r="34" customFormat="1" ht="30" customHeight="1" spans="1:26">
      <c r="A34" s="51">
        <v>31</v>
      </c>
      <c r="B34" s="51" t="s">
        <v>100</v>
      </c>
      <c r="C34" s="51">
        <v>2023222036</v>
      </c>
      <c r="D34" s="51" t="s">
        <v>192</v>
      </c>
      <c r="E34" s="52">
        <v>70</v>
      </c>
      <c r="F34" s="51">
        <v>4</v>
      </c>
      <c r="G34" s="53">
        <f>E34+F34</f>
        <v>74</v>
      </c>
      <c r="H34" s="51">
        <v>84.68</v>
      </c>
      <c r="I34" s="51"/>
      <c r="J34" s="51"/>
      <c r="K34" s="51"/>
      <c r="L34" s="51"/>
      <c r="M34" s="51"/>
      <c r="N34" s="53">
        <f>H34*0.7+(I34+J34+K34)*0.2+(L34+M34)*0.1</f>
        <v>59.276</v>
      </c>
      <c r="O34" s="51">
        <v>50</v>
      </c>
      <c r="P34" s="51">
        <v>0</v>
      </c>
      <c r="Q34" s="53">
        <f>O34+P34</f>
        <v>50</v>
      </c>
      <c r="R34" s="53">
        <f>G34*0.25+N34*0.6+Q34*0.15</f>
        <v>61.5656</v>
      </c>
      <c r="S34" s="51">
        <v>31</v>
      </c>
      <c r="T34" s="51" t="s">
        <v>193</v>
      </c>
      <c r="U34" s="54"/>
      <c r="V34" s="51"/>
      <c r="W34" s="51"/>
      <c r="X34" s="55"/>
      <c r="Y34" s="55"/>
      <c r="Z34" s="55"/>
    </row>
    <row r="35" customFormat="1" ht="30" customHeight="1" spans="1:26">
      <c r="A35" s="51">
        <v>32</v>
      </c>
      <c r="B35" s="51" t="s">
        <v>100</v>
      </c>
      <c r="C35" s="51">
        <v>2023222016</v>
      </c>
      <c r="D35" s="51" t="s">
        <v>194</v>
      </c>
      <c r="E35" s="52">
        <v>70</v>
      </c>
      <c r="F35" s="51">
        <v>0</v>
      </c>
      <c r="G35" s="53">
        <f>E35+F35</f>
        <v>70</v>
      </c>
      <c r="H35" s="51">
        <v>83.89</v>
      </c>
      <c r="I35" s="51">
        <v>0</v>
      </c>
      <c r="J35" s="51">
        <v>0</v>
      </c>
      <c r="K35" s="51">
        <v>5</v>
      </c>
      <c r="L35" s="51">
        <v>0</v>
      </c>
      <c r="M35" s="51">
        <v>6</v>
      </c>
      <c r="N35" s="53">
        <f>H35*0.7+(I35+J35+K35)*0.2+(L35+M35)*0.1</f>
        <v>60.323</v>
      </c>
      <c r="O35" s="51">
        <v>50</v>
      </c>
      <c r="P35" s="51">
        <v>0</v>
      </c>
      <c r="Q35" s="53">
        <f>O35+P35</f>
        <v>50</v>
      </c>
      <c r="R35" s="53">
        <f>G35*0.25+N35*0.6+Q35*0.15</f>
        <v>61.1938</v>
      </c>
      <c r="S35" s="51">
        <v>32</v>
      </c>
      <c r="T35" s="51"/>
      <c r="U35" s="54" t="s">
        <v>195</v>
      </c>
      <c r="V35" s="51">
        <v>0</v>
      </c>
      <c r="W35" s="51"/>
      <c r="X35" s="55"/>
      <c r="Y35" s="55"/>
      <c r="Z35" s="55"/>
    </row>
    <row r="36" customFormat="1" ht="30" customHeight="1" spans="1:26">
      <c r="A36" s="51">
        <v>33</v>
      </c>
      <c r="B36" s="51" t="s">
        <v>100</v>
      </c>
      <c r="C36" s="51">
        <v>2023222012</v>
      </c>
      <c r="D36" s="51" t="s">
        <v>196</v>
      </c>
      <c r="E36" s="52">
        <v>70</v>
      </c>
      <c r="F36" s="51">
        <v>0</v>
      </c>
      <c r="G36" s="53">
        <f>E36+F36</f>
        <v>70</v>
      </c>
      <c r="H36" s="51">
        <v>86.1</v>
      </c>
      <c r="I36" s="51">
        <v>0</v>
      </c>
      <c r="J36" s="51">
        <v>0</v>
      </c>
      <c r="K36" s="51">
        <v>0</v>
      </c>
      <c r="L36" s="51">
        <v>0</v>
      </c>
      <c r="M36" s="51">
        <v>0</v>
      </c>
      <c r="N36" s="53">
        <f>H36*0.7+(I36+J36+K36)*0.2+(L36+M36)*0.1</f>
        <v>60.27</v>
      </c>
      <c r="O36" s="51">
        <v>50</v>
      </c>
      <c r="P36" s="51">
        <v>0</v>
      </c>
      <c r="Q36" s="53">
        <f>O36+P36</f>
        <v>50</v>
      </c>
      <c r="R36" s="53">
        <f>G36*0.25+N36*0.6+Q36*0.15</f>
        <v>61.162</v>
      </c>
      <c r="S36" s="51">
        <v>33</v>
      </c>
      <c r="T36" s="51"/>
      <c r="U36" s="54"/>
      <c r="V36" s="51"/>
      <c r="W36" s="51"/>
      <c r="X36" s="55"/>
      <c r="Y36" s="55"/>
      <c r="Z36" s="55"/>
    </row>
    <row r="37" customFormat="1" ht="30" customHeight="1" spans="1:26">
      <c r="A37" s="51">
        <v>34</v>
      </c>
      <c r="B37" s="51" t="s">
        <v>100</v>
      </c>
      <c r="C37" s="51">
        <v>2023222029</v>
      </c>
      <c r="D37" s="51" t="s">
        <v>197</v>
      </c>
      <c r="E37" s="52">
        <v>70</v>
      </c>
      <c r="F37" s="51">
        <v>0</v>
      </c>
      <c r="G37" s="53">
        <f>E37+F37</f>
        <v>70</v>
      </c>
      <c r="H37" s="51">
        <v>84.21</v>
      </c>
      <c r="I37" s="51">
        <v>0</v>
      </c>
      <c r="J37" s="51">
        <v>0</v>
      </c>
      <c r="K37" s="51">
        <v>0</v>
      </c>
      <c r="L37" s="51">
        <v>0</v>
      </c>
      <c r="M37" s="51">
        <v>0</v>
      </c>
      <c r="N37" s="53">
        <f>H37*0.7+(I37+J37+K37)*0.2+(L37+M37)*0.1</f>
        <v>58.947</v>
      </c>
      <c r="O37" s="51">
        <v>50</v>
      </c>
      <c r="P37" s="51">
        <v>5</v>
      </c>
      <c r="Q37" s="53">
        <f>O37+P37</f>
        <v>55</v>
      </c>
      <c r="R37" s="53">
        <f>G37*0.25+N37*0.6+Q37*0.15</f>
        <v>61.1182</v>
      </c>
      <c r="S37" s="51">
        <v>34</v>
      </c>
      <c r="T37" s="51"/>
      <c r="U37" s="54"/>
      <c r="V37" s="51" t="s">
        <v>178</v>
      </c>
      <c r="W37" s="51"/>
      <c r="X37" s="55"/>
      <c r="Y37" s="55"/>
      <c r="Z37" s="55"/>
    </row>
    <row r="38" customFormat="1" ht="30" customHeight="1" spans="1:26">
      <c r="A38" s="51">
        <v>35</v>
      </c>
      <c r="B38" s="51" t="s">
        <v>100</v>
      </c>
      <c r="C38" s="51">
        <v>2023222043</v>
      </c>
      <c r="D38" s="51" t="s">
        <v>198</v>
      </c>
      <c r="E38" s="52">
        <v>70</v>
      </c>
      <c r="F38" s="51">
        <v>0</v>
      </c>
      <c r="G38" s="53">
        <f>E38+F38</f>
        <v>70</v>
      </c>
      <c r="H38" s="51">
        <v>84.74</v>
      </c>
      <c r="I38" s="51">
        <v>0</v>
      </c>
      <c r="J38" s="51">
        <v>0</v>
      </c>
      <c r="K38" s="51">
        <v>0</v>
      </c>
      <c r="L38" s="51">
        <v>0</v>
      </c>
      <c r="M38" s="51">
        <v>0</v>
      </c>
      <c r="N38" s="53">
        <f>H38*0.7+(I38+J38+K38)*0.2+(L38+M38)*0.1</f>
        <v>59.318</v>
      </c>
      <c r="O38" s="51">
        <v>50</v>
      </c>
      <c r="P38" s="51">
        <v>3.5</v>
      </c>
      <c r="Q38" s="53">
        <f>O38+P38</f>
        <v>53.5</v>
      </c>
      <c r="R38" s="53">
        <f>G38*0.25+N38*0.6+Q38*0.15</f>
        <v>61.1158</v>
      </c>
      <c r="S38" s="51">
        <v>35</v>
      </c>
      <c r="T38" s="51"/>
      <c r="U38" s="54"/>
      <c r="V38" s="51" t="s">
        <v>199</v>
      </c>
      <c r="W38" s="51"/>
      <c r="X38" s="55"/>
      <c r="Y38" s="55"/>
      <c r="Z38" s="55"/>
    </row>
    <row r="39" customFormat="1" ht="30" customHeight="1" spans="1:26">
      <c r="A39" s="51">
        <v>36</v>
      </c>
      <c r="B39" s="51" t="s">
        <v>100</v>
      </c>
      <c r="C39" s="51">
        <v>2023222049</v>
      </c>
      <c r="D39" s="51" t="s">
        <v>200</v>
      </c>
      <c r="E39" s="52">
        <v>70</v>
      </c>
      <c r="F39" s="51">
        <v>0</v>
      </c>
      <c r="G39" s="53">
        <f>E39+F39</f>
        <v>70</v>
      </c>
      <c r="H39" s="51">
        <v>82.35</v>
      </c>
      <c r="I39" s="51">
        <v>0</v>
      </c>
      <c r="J39" s="51">
        <v>0</v>
      </c>
      <c r="K39" s="51">
        <v>0</v>
      </c>
      <c r="L39" s="51">
        <v>0</v>
      </c>
      <c r="M39" s="51">
        <v>20</v>
      </c>
      <c r="N39" s="53">
        <f>H39*0.7+(I39+J39+K39)*0.2+(L39+M39)*0.1</f>
        <v>59.645</v>
      </c>
      <c r="O39" s="51">
        <v>50</v>
      </c>
      <c r="P39" s="51">
        <v>2</v>
      </c>
      <c r="Q39" s="53">
        <f>O39+P39</f>
        <v>52</v>
      </c>
      <c r="R39" s="53">
        <f>G39*0.25+N39*0.6+Q39*0.15</f>
        <v>61.087</v>
      </c>
      <c r="S39" s="51">
        <v>36</v>
      </c>
      <c r="T39" s="51"/>
      <c r="U39" s="54" t="s">
        <v>201</v>
      </c>
      <c r="V39" s="51" t="s">
        <v>202</v>
      </c>
      <c r="W39" s="51"/>
      <c r="X39" s="55"/>
      <c r="Y39" s="55"/>
      <c r="Z39" s="55"/>
    </row>
    <row r="40" customFormat="1" ht="30" customHeight="1" spans="1:26">
      <c r="A40" s="51">
        <v>37</v>
      </c>
      <c r="B40" s="51" t="s">
        <v>100</v>
      </c>
      <c r="C40" s="51">
        <v>2023222025</v>
      </c>
      <c r="D40" s="51" t="s">
        <v>203</v>
      </c>
      <c r="E40" s="52">
        <v>70</v>
      </c>
      <c r="F40" s="51"/>
      <c r="G40" s="53">
        <f>E40+F40</f>
        <v>70</v>
      </c>
      <c r="H40" s="51">
        <v>84.21</v>
      </c>
      <c r="I40" s="51"/>
      <c r="J40" s="51"/>
      <c r="K40" s="51"/>
      <c r="L40" s="51"/>
      <c r="M40" s="51">
        <v>10</v>
      </c>
      <c r="N40" s="53">
        <f>H40*0.7+(I40+J40+K40)*0.2+(L40+M40)*0.1</f>
        <v>59.947</v>
      </c>
      <c r="O40" s="51">
        <v>50</v>
      </c>
      <c r="P40" s="51"/>
      <c r="Q40" s="53">
        <f>O40+P40</f>
        <v>50</v>
      </c>
      <c r="R40" s="53">
        <f>G40*0.25+N40*0.6+Q40*0.15</f>
        <v>60.9682</v>
      </c>
      <c r="S40" s="51">
        <v>37</v>
      </c>
      <c r="T40" s="51"/>
      <c r="U40" s="54" t="s">
        <v>204</v>
      </c>
      <c r="V40" s="51"/>
      <c r="W40" s="51"/>
      <c r="X40" s="55"/>
      <c r="Y40" s="55"/>
      <c r="Z40" s="55"/>
    </row>
    <row r="41" customFormat="1" ht="30" customHeight="1" spans="1:26">
      <c r="A41" s="51">
        <v>38</v>
      </c>
      <c r="B41" s="51" t="s">
        <v>100</v>
      </c>
      <c r="C41" s="51">
        <v>2023222041</v>
      </c>
      <c r="D41" s="51" t="s">
        <v>205</v>
      </c>
      <c r="E41" s="52">
        <v>70</v>
      </c>
      <c r="F41" s="51">
        <v>0</v>
      </c>
      <c r="G41" s="53">
        <f>E41+F41</f>
        <v>70</v>
      </c>
      <c r="H41" s="51">
        <v>84.74</v>
      </c>
      <c r="I41" s="51">
        <v>0</v>
      </c>
      <c r="J41" s="51">
        <v>0</v>
      </c>
      <c r="K41" s="51">
        <v>0</v>
      </c>
      <c r="L41" s="51">
        <v>0</v>
      </c>
      <c r="M41" s="51">
        <v>0</v>
      </c>
      <c r="N41" s="53">
        <f>H41*0.7+(I41+J41+K41)*0.2+(L41+M41)*0.1</f>
        <v>59.318</v>
      </c>
      <c r="O41" s="51">
        <v>50</v>
      </c>
      <c r="P41" s="51">
        <v>2</v>
      </c>
      <c r="Q41" s="53">
        <f>O41+P41</f>
        <v>52</v>
      </c>
      <c r="R41" s="53">
        <f>G41*0.25+N41*0.6+Q41*0.15</f>
        <v>60.8908</v>
      </c>
      <c r="S41" s="51">
        <v>38</v>
      </c>
      <c r="T41" s="51"/>
      <c r="U41" s="54"/>
      <c r="V41" s="51"/>
      <c r="W41" s="51"/>
      <c r="X41" s="55"/>
      <c r="Y41" s="55"/>
      <c r="Z41" s="55"/>
    </row>
    <row r="42" customFormat="1" ht="30" customHeight="1" spans="1:26">
      <c r="A42" s="51">
        <v>39</v>
      </c>
      <c r="B42" s="51" t="s">
        <v>100</v>
      </c>
      <c r="C42" s="51">
        <v>2023222014</v>
      </c>
      <c r="D42" s="51" t="s">
        <v>206</v>
      </c>
      <c r="E42" s="52">
        <v>70</v>
      </c>
      <c r="F42" s="51">
        <v>0</v>
      </c>
      <c r="G42" s="53">
        <f>E42+F42</f>
        <v>70</v>
      </c>
      <c r="H42" s="51">
        <v>85.37</v>
      </c>
      <c r="I42" s="51">
        <v>0</v>
      </c>
      <c r="J42" s="51">
        <v>0</v>
      </c>
      <c r="K42" s="51">
        <v>0</v>
      </c>
      <c r="L42" s="51">
        <v>0</v>
      </c>
      <c r="M42" s="51">
        <v>0</v>
      </c>
      <c r="N42" s="53">
        <f>H42*0.7+(I42+J42+K42)*0.2+(L42+M42)*0.1</f>
        <v>59.759</v>
      </c>
      <c r="O42" s="51">
        <v>50</v>
      </c>
      <c r="P42" s="51">
        <v>0</v>
      </c>
      <c r="Q42" s="53">
        <f>O42+P42</f>
        <v>50</v>
      </c>
      <c r="R42" s="53">
        <f>G42*0.25+N42*0.6+Q42*0.15</f>
        <v>60.8554</v>
      </c>
      <c r="S42" s="51">
        <v>39</v>
      </c>
      <c r="T42" s="51"/>
      <c r="U42" s="54"/>
      <c r="V42" s="51"/>
      <c r="W42" s="51"/>
      <c r="X42" s="55"/>
      <c r="Y42" s="55"/>
      <c r="Z42" s="55"/>
    </row>
    <row r="43" customFormat="1" ht="30" customHeight="1" spans="1:26">
      <c r="A43" s="51">
        <v>40</v>
      </c>
      <c r="B43" s="51" t="s">
        <v>100</v>
      </c>
      <c r="C43" s="51">
        <v>2023222044</v>
      </c>
      <c r="D43" s="51" t="s">
        <v>207</v>
      </c>
      <c r="E43" s="52">
        <v>70</v>
      </c>
      <c r="F43" s="51">
        <v>0</v>
      </c>
      <c r="G43" s="53">
        <f>E43+F43</f>
        <v>70</v>
      </c>
      <c r="H43" s="51">
        <v>82.37</v>
      </c>
      <c r="I43" s="51">
        <v>0</v>
      </c>
      <c r="J43" s="51">
        <v>0</v>
      </c>
      <c r="K43" s="51">
        <v>0</v>
      </c>
      <c r="L43" s="51">
        <v>0</v>
      </c>
      <c r="M43" s="51">
        <v>0</v>
      </c>
      <c r="N43" s="53">
        <f>H43*0.7+(I43+J43+K43)*0.2+(L43+M43)*0.1</f>
        <v>57.659</v>
      </c>
      <c r="O43" s="51">
        <v>50</v>
      </c>
      <c r="P43" s="51">
        <v>7</v>
      </c>
      <c r="Q43" s="53">
        <f>O43+P43</f>
        <v>57</v>
      </c>
      <c r="R43" s="53">
        <f>G43*0.25+N43*0.6+Q43*0.15</f>
        <v>60.6454</v>
      </c>
      <c r="S43" s="51">
        <v>40</v>
      </c>
      <c r="T43" s="51" t="s">
        <v>208</v>
      </c>
      <c r="U43" s="54"/>
      <c r="V43" s="51"/>
      <c r="W43" s="51"/>
      <c r="X43" s="55"/>
      <c r="Y43" s="55"/>
      <c r="Z43" s="55"/>
    </row>
    <row r="44" customFormat="1" ht="30" customHeight="1" spans="1:26">
      <c r="A44" s="51">
        <v>41</v>
      </c>
      <c r="B44" s="51" t="s">
        <v>100</v>
      </c>
      <c r="C44" s="51">
        <v>2023222010</v>
      </c>
      <c r="D44" s="51" t="s">
        <v>209</v>
      </c>
      <c r="E44" s="52">
        <v>70</v>
      </c>
      <c r="F44" s="51">
        <v>0</v>
      </c>
      <c r="G44" s="53">
        <v>70</v>
      </c>
      <c r="H44" s="51">
        <v>84.45</v>
      </c>
      <c r="I44" s="51"/>
      <c r="J44" s="51"/>
      <c r="K44" s="51"/>
      <c r="L44" s="51"/>
      <c r="M44" s="51"/>
      <c r="N44" s="53">
        <v>59.115</v>
      </c>
      <c r="O44" s="51">
        <v>50</v>
      </c>
      <c r="P44" s="51">
        <v>0</v>
      </c>
      <c r="Q44" s="53">
        <v>50</v>
      </c>
      <c r="R44" s="53">
        <v>60.469</v>
      </c>
      <c r="S44" s="51">
        <v>41</v>
      </c>
      <c r="T44" s="51"/>
      <c r="U44" s="54"/>
      <c r="V44" s="51"/>
      <c r="W44" s="51"/>
      <c r="X44" s="55"/>
      <c r="Y44" s="55"/>
      <c r="Z44" s="55"/>
    </row>
    <row r="45" customFormat="1" ht="30" customHeight="1" spans="1:26">
      <c r="A45" s="51">
        <v>42</v>
      </c>
      <c r="B45" s="51" t="s">
        <v>100</v>
      </c>
      <c r="C45" s="51">
        <v>2023222042</v>
      </c>
      <c r="D45" s="51" t="s">
        <v>210</v>
      </c>
      <c r="E45" s="52">
        <v>70</v>
      </c>
      <c r="F45" s="51">
        <v>0</v>
      </c>
      <c r="G45" s="53">
        <f>E45+F45</f>
        <v>70</v>
      </c>
      <c r="H45" s="51">
        <v>83.26</v>
      </c>
      <c r="I45" s="51">
        <v>0</v>
      </c>
      <c r="J45" s="51">
        <v>0</v>
      </c>
      <c r="K45" s="51">
        <v>0</v>
      </c>
      <c r="L45" s="51">
        <v>0</v>
      </c>
      <c r="M45" s="51">
        <v>0</v>
      </c>
      <c r="N45" s="53">
        <f>H45*0.7+(I45+J45+K45)*0.2+(L45+M45)*0.1</f>
        <v>58.282</v>
      </c>
      <c r="O45" s="51">
        <v>50</v>
      </c>
      <c r="P45" s="51">
        <v>2</v>
      </c>
      <c r="Q45" s="53">
        <f>O45+P45</f>
        <v>52</v>
      </c>
      <c r="R45" s="53">
        <f>G45*0.25+N45*0.6+Q45*0.15</f>
        <v>60.2692</v>
      </c>
      <c r="S45" s="51">
        <v>42</v>
      </c>
      <c r="T45" s="51"/>
      <c r="U45" s="54"/>
      <c r="V45" s="51"/>
      <c r="W45" s="51"/>
      <c r="X45" s="55"/>
      <c r="Y45" s="55"/>
      <c r="Z45" s="55"/>
    </row>
    <row r="46" customFormat="1" ht="30" customHeight="1" spans="1:26">
      <c r="A46" s="51">
        <v>43</v>
      </c>
      <c r="B46" s="51" t="s">
        <v>100</v>
      </c>
      <c r="C46" s="51">
        <v>2023222013</v>
      </c>
      <c r="D46" s="51" t="s">
        <v>211</v>
      </c>
      <c r="E46" s="52">
        <v>70</v>
      </c>
      <c r="F46" s="51">
        <v>0</v>
      </c>
      <c r="G46" s="53">
        <f>E46+F46</f>
        <v>70</v>
      </c>
      <c r="H46" s="51">
        <v>83.25</v>
      </c>
      <c r="I46" s="51">
        <v>0</v>
      </c>
      <c r="J46" s="51">
        <v>0</v>
      </c>
      <c r="K46" s="51">
        <v>0</v>
      </c>
      <c r="L46" s="51">
        <v>0</v>
      </c>
      <c r="M46" s="51">
        <v>0</v>
      </c>
      <c r="N46" s="53">
        <f>H46*0.7+(I46+J46+K46)*0.2+(L46+M46)*0.1</f>
        <v>58.275</v>
      </c>
      <c r="O46" s="51">
        <v>50</v>
      </c>
      <c r="P46" s="51">
        <v>0</v>
      </c>
      <c r="Q46" s="53">
        <f>O46+P46</f>
        <v>50</v>
      </c>
      <c r="R46" s="53">
        <f>G46*0.25+N46*0.6+Q46*0.15</f>
        <v>59.965</v>
      </c>
      <c r="S46" s="51">
        <v>43</v>
      </c>
      <c r="T46" s="51"/>
      <c r="U46" s="54"/>
      <c r="V46" s="51"/>
      <c r="W46" s="51"/>
      <c r="X46" s="55"/>
      <c r="Y46" s="55"/>
      <c r="Z46" s="55"/>
    </row>
    <row r="47" customFormat="1" ht="30" customHeight="1" spans="1:26">
      <c r="A47" s="51">
        <v>44</v>
      </c>
      <c r="B47" s="51" t="s">
        <v>100</v>
      </c>
      <c r="C47" s="51">
        <v>2023222005</v>
      </c>
      <c r="D47" s="51" t="s">
        <v>212</v>
      </c>
      <c r="E47" s="52">
        <v>70</v>
      </c>
      <c r="F47" s="51"/>
      <c r="G47" s="53">
        <v>70</v>
      </c>
      <c r="H47" s="51">
        <v>82.5</v>
      </c>
      <c r="I47" s="51"/>
      <c r="J47" s="51"/>
      <c r="K47" s="51"/>
      <c r="L47" s="51"/>
      <c r="M47" s="51"/>
      <c r="N47" s="53">
        <v>57.75</v>
      </c>
      <c r="O47" s="51">
        <v>50</v>
      </c>
      <c r="P47" s="51">
        <v>0</v>
      </c>
      <c r="Q47" s="53">
        <v>50</v>
      </c>
      <c r="R47" s="53">
        <v>59.65</v>
      </c>
      <c r="S47" s="51">
        <v>44</v>
      </c>
      <c r="T47" s="51"/>
      <c r="U47" s="54"/>
      <c r="V47" s="51"/>
      <c r="W47" s="51"/>
      <c r="X47" s="55"/>
      <c r="Y47" s="55"/>
      <c r="Z47" s="55"/>
    </row>
    <row r="48" customFormat="1" ht="30" customHeight="1" spans="1:26">
      <c r="A48" s="51">
        <v>45</v>
      </c>
      <c r="B48" s="51" t="s">
        <v>100</v>
      </c>
      <c r="C48" s="51">
        <v>2023222048</v>
      </c>
      <c r="D48" s="51" t="s">
        <v>213</v>
      </c>
      <c r="E48" s="52">
        <v>70</v>
      </c>
      <c r="F48" s="51">
        <v>0</v>
      </c>
      <c r="G48" s="53">
        <f>E48+F48</f>
        <v>70</v>
      </c>
      <c r="H48" s="51">
        <v>81.16</v>
      </c>
      <c r="I48" s="51"/>
      <c r="J48" s="51"/>
      <c r="K48" s="51"/>
      <c r="L48" s="51"/>
      <c r="M48" s="51"/>
      <c r="N48" s="53">
        <f>H48*0.7+(I48+J48+K48)*0.2+(L48+M48)*0.1</f>
        <v>56.812</v>
      </c>
      <c r="O48" s="51">
        <v>50</v>
      </c>
      <c r="P48" s="51">
        <v>3</v>
      </c>
      <c r="Q48" s="53">
        <f>O48+P48</f>
        <v>53</v>
      </c>
      <c r="R48" s="53">
        <f>G48*0.25+N48*0.6+Q48*0.15</f>
        <v>59.5372</v>
      </c>
      <c r="S48" s="51">
        <v>45</v>
      </c>
      <c r="T48" s="51"/>
      <c r="U48" s="54"/>
      <c r="V48" s="51" t="s">
        <v>214</v>
      </c>
      <c r="W48" s="51"/>
      <c r="X48" s="55"/>
      <c r="Y48" s="55"/>
      <c r="Z48" s="55"/>
    </row>
    <row r="49" customFormat="1" ht="30" customHeight="1" spans="1:26">
      <c r="A49" s="51">
        <v>46</v>
      </c>
      <c r="B49" s="51" t="s">
        <v>100</v>
      </c>
      <c r="C49" s="51">
        <v>2023222031</v>
      </c>
      <c r="D49" s="51" t="s">
        <v>215</v>
      </c>
      <c r="E49" s="52">
        <v>70</v>
      </c>
      <c r="F49" s="51">
        <v>0</v>
      </c>
      <c r="G49" s="53">
        <f>E49+F49</f>
        <v>70</v>
      </c>
      <c r="H49" s="51">
        <v>80.42</v>
      </c>
      <c r="I49" s="51">
        <v>0</v>
      </c>
      <c r="J49" s="51">
        <v>0</v>
      </c>
      <c r="K49" s="51">
        <v>0</v>
      </c>
      <c r="L49" s="51">
        <v>0</v>
      </c>
      <c r="M49" s="51">
        <v>0</v>
      </c>
      <c r="N49" s="53">
        <f>H49*0.7+(I49+J49+K49)*0.2+(L49+M49)*0.1</f>
        <v>56.294</v>
      </c>
      <c r="O49" s="51">
        <v>50</v>
      </c>
      <c r="P49" s="51">
        <v>5</v>
      </c>
      <c r="Q49" s="53">
        <f>O49+P49</f>
        <v>55</v>
      </c>
      <c r="R49" s="53">
        <f>G49*0.25+N49*0.6+Q49*0.15</f>
        <v>59.5264</v>
      </c>
      <c r="S49" s="51">
        <v>46</v>
      </c>
      <c r="T49" s="51"/>
      <c r="U49" s="54"/>
      <c r="V49" s="51" t="s">
        <v>181</v>
      </c>
      <c r="W49" s="51"/>
      <c r="X49" s="55"/>
      <c r="Y49" s="55"/>
      <c r="Z49" s="55"/>
    </row>
    <row r="50" customFormat="1" ht="30" customHeight="1" spans="1:26">
      <c r="A50" s="51">
        <v>47</v>
      </c>
      <c r="B50" s="51" t="s">
        <v>100</v>
      </c>
      <c r="C50" s="51">
        <v>2023222021</v>
      </c>
      <c r="D50" s="51" t="s">
        <v>216</v>
      </c>
      <c r="E50" s="52">
        <v>70</v>
      </c>
      <c r="F50" s="51"/>
      <c r="G50" s="53">
        <f>E50+F50</f>
        <v>70</v>
      </c>
      <c r="H50" s="51">
        <v>80.68</v>
      </c>
      <c r="I50" s="51"/>
      <c r="J50" s="51"/>
      <c r="K50" s="51"/>
      <c r="L50" s="51"/>
      <c r="M50" s="51"/>
      <c r="N50" s="53">
        <f>H50*0.7+(I50+J50+K50)*0.2+(L50+M50)*0.1</f>
        <v>56.476</v>
      </c>
      <c r="O50" s="51">
        <v>50</v>
      </c>
      <c r="P50" s="51"/>
      <c r="Q50" s="53">
        <f>O50+P50</f>
        <v>50</v>
      </c>
      <c r="R50" s="53">
        <f>G50*0.25+N50*0.6+Q50*0.15</f>
        <v>58.8856</v>
      </c>
      <c r="S50" s="51">
        <v>47</v>
      </c>
      <c r="T50" s="51"/>
      <c r="U50" s="54"/>
      <c r="V50" s="51" t="s">
        <v>217</v>
      </c>
      <c r="W50" s="51"/>
      <c r="X50" s="55"/>
      <c r="Y50" s="55"/>
      <c r="Z50" s="55"/>
    </row>
    <row r="51" customFormat="1" ht="30" customHeight="1" spans="1:26">
      <c r="A51" s="51">
        <v>48</v>
      </c>
      <c r="B51" s="51" t="s">
        <v>100</v>
      </c>
      <c r="C51" s="51">
        <v>2023222050</v>
      </c>
      <c r="D51" s="51" t="s">
        <v>218</v>
      </c>
      <c r="E51" s="52">
        <v>70</v>
      </c>
      <c r="F51" s="51">
        <v>0</v>
      </c>
      <c r="G51" s="53">
        <f>E51+F51</f>
        <v>70</v>
      </c>
      <c r="H51" s="51">
        <v>79.95</v>
      </c>
      <c r="I51" s="51">
        <v>0</v>
      </c>
      <c r="J51" s="51">
        <v>0</v>
      </c>
      <c r="K51" s="51">
        <v>0</v>
      </c>
      <c r="L51" s="51">
        <v>0</v>
      </c>
      <c r="M51" s="51">
        <v>0</v>
      </c>
      <c r="N51" s="53">
        <f>H51*0.7+(I51+J51+K51)*0.2+(L51+M51)*0.1</f>
        <v>55.965</v>
      </c>
      <c r="O51" s="51">
        <v>50</v>
      </c>
      <c r="P51" s="51">
        <v>0</v>
      </c>
      <c r="Q51" s="53">
        <f>O51+P51</f>
        <v>50</v>
      </c>
      <c r="R51" s="53">
        <f>G51*0.25+N51*0.6+Q51*0.15</f>
        <v>58.579</v>
      </c>
      <c r="S51" s="51">
        <v>48</v>
      </c>
      <c r="T51" s="51"/>
      <c r="U51" s="54"/>
      <c r="V51" s="51"/>
      <c r="W51" s="51"/>
      <c r="X51" s="55"/>
      <c r="Y51" s="55"/>
      <c r="Z51" s="55"/>
    </row>
    <row r="52" customFormat="1" ht="30" customHeight="1" spans="1:26">
      <c r="A52" s="51">
        <v>49</v>
      </c>
      <c r="B52" s="51" t="s">
        <v>100</v>
      </c>
      <c r="C52" s="51">
        <v>2023222033</v>
      </c>
      <c r="D52" s="51" t="s">
        <v>219</v>
      </c>
      <c r="E52" s="52">
        <v>70</v>
      </c>
      <c r="F52" s="51">
        <v>3</v>
      </c>
      <c r="G52" s="53">
        <f>E52+F52</f>
        <v>73</v>
      </c>
      <c r="H52" s="51">
        <v>77.75</v>
      </c>
      <c r="I52" s="51">
        <v>0</v>
      </c>
      <c r="J52" s="51">
        <v>0</v>
      </c>
      <c r="K52" s="51">
        <v>0</v>
      </c>
      <c r="L52" s="51">
        <v>0</v>
      </c>
      <c r="M52" s="51">
        <v>0</v>
      </c>
      <c r="N52" s="53">
        <f>H52*0.7+(I52+J52+K52)*0.2+(L52+M52)*0.1</f>
        <v>54.425</v>
      </c>
      <c r="O52" s="51">
        <v>50</v>
      </c>
      <c r="P52" s="51">
        <v>0</v>
      </c>
      <c r="Q52" s="53">
        <f>O52+P52</f>
        <v>50</v>
      </c>
      <c r="R52" s="53">
        <f>G52*0.25+N52*0.6+Q52*0.15</f>
        <v>58.405</v>
      </c>
      <c r="S52" s="51">
        <v>49</v>
      </c>
      <c r="T52" s="51" t="s">
        <v>220</v>
      </c>
      <c r="U52" s="54"/>
      <c r="V52" s="51"/>
      <c r="W52" s="51"/>
      <c r="X52" s="55"/>
      <c r="Y52" s="55"/>
      <c r="Z52" s="55"/>
    </row>
    <row r="53" customFormat="1" ht="30" customHeight="1" spans="1:26">
      <c r="A53" s="51">
        <v>50</v>
      </c>
      <c r="B53" s="51" t="s">
        <v>100</v>
      </c>
      <c r="C53" s="51">
        <v>2023222035</v>
      </c>
      <c r="D53" s="51" t="s">
        <v>221</v>
      </c>
      <c r="E53" s="52">
        <v>70</v>
      </c>
      <c r="F53" s="51">
        <v>0</v>
      </c>
      <c r="G53" s="53">
        <f>E53+F53</f>
        <v>70</v>
      </c>
      <c r="H53" s="51">
        <v>79.05</v>
      </c>
      <c r="I53" s="51"/>
      <c r="J53" s="51"/>
      <c r="K53" s="51"/>
      <c r="L53" s="51"/>
      <c r="M53" s="51"/>
      <c r="N53" s="53">
        <f>H53*0.7+(I53+J53+K53)*0.2+(L53+M53)*0.1</f>
        <v>55.335</v>
      </c>
      <c r="O53" s="51">
        <v>50</v>
      </c>
      <c r="P53" s="51"/>
      <c r="Q53" s="53">
        <f>O53+P53</f>
        <v>50</v>
      </c>
      <c r="R53" s="53">
        <f>G53*0.25+N53*0.6+Q53*0.15</f>
        <v>58.201</v>
      </c>
      <c r="S53" s="51">
        <v>50</v>
      </c>
      <c r="T53" s="51"/>
      <c r="U53" s="54"/>
      <c r="V53" s="51"/>
      <c r="W53" s="51"/>
      <c r="X53" s="55"/>
      <c r="Y53" s="55"/>
      <c r="Z53" s="55"/>
    </row>
  </sheetData>
  <sortState ref="A4:W53">
    <sortCondition ref="R4:R53" descending="1"/>
  </sortState>
  <mergeCells count="22">
    <mergeCell ref="E1:G1"/>
    <mergeCell ref="H1:N1"/>
    <mergeCell ref="O1:Q1"/>
    <mergeCell ref="I2:K2"/>
    <mergeCell ref="L2:M2"/>
    <mergeCell ref="A1:A3"/>
    <mergeCell ref="B1:B3"/>
    <mergeCell ref="C1:C3"/>
    <mergeCell ref="D1:D3"/>
    <mergeCell ref="E2:E3"/>
    <mergeCell ref="F2:F3"/>
    <mergeCell ref="G2:G3"/>
    <mergeCell ref="N2:N3"/>
    <mergeCell ref="O2:O3"/>
    <mergeCell ref="P2:P3"/>
    <mergeCell ref="Q2:Q3"/>
    <mergeCell ref="R1:R3"/>
    <mergeCell ref="S1:S3"/>
    <mergeCell ref="T1:T3"/>
    <mergeCell ref="U1:U3"/>
    <mergeCell ref="V1:V3"/>
    <mergeCell ref="W1:W3"/>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33"/>
  <sheetViews>
    <sheetView topLeftCell="A23" workbookViewId="0">
      <selection activeCell="D34" sqref="D34"/>
    </sheetView>
  </sheetViews>
  <sheetFormatPr defaultColWidth="9" defaultRowHeight="13.5"/>
  <cols>
    <col min="2" max="2" width="11.25" customWidth="1"/>
    <col min="3" max="3" width="11.5" customWidth="1"/>
    <col min="20" max="20" width="57.875" customWidth="1"/>
    <col min="21" max="21" width="71.75" customWidth="1"/>
    <col min="22" max="22" width="80.25" customWidth="1"/>
  </cols>
  <sheetData>
    <row r="1" ht="14.25" spans="1:26">
      <c r="A1" s="12" t="s">
        <v>0</v>
      </c>
      <c r="B1" s="12" t="s">
        <v>1</v>
      </c>
      <c r="C1" s="12" t="s">
        <v>2</v>
      </c>
      <c r="D1" s="12" t="s">
        <v>3</v>
      </c>
      <c r="E1" s="12" t="s">
        <v>4</v>
      </c>
      <c r="F1" s="12"/>
      <c r="G1" s="12"/>
      <c r="H1" s="13" t="s">
        <v>5</v>
      </c>
      <c r="I1" s="13"/>
      <c r="J1" s="13"/>
      <c r="K1" s="13"/>
      <c r="L1" s="13"/>
      <c r="M1" s="13"/>
      <c r="N1" s="13"/>
      <c r="O1" s="13" t="s">
        <v>6</v>
      </c>
      <c r="P1" s="13"/>
      <c r="Q1" s="13"/>
      <c r="R1" s="12" t="s">
        <v>7</v>
      </c>
      <c r="S1" s="12" t="s">
        <v>8</v>
      </c>
      <c r="T1" s="12" t="s">
        <v>9</v>
      </c>
      <c r="U1" s="12" t="s">
        <v>10</v>
      </c>
      <c r="V1" s="35" t="s">
        <v>11</v>
      </c>
      <c r="W1" s="12" t="s">
        <v>12</v>
      </c>
      <c r="X1" s="36"/>
      <c r="Y1" s="36"/>
      <c r="Z1" s="36"/>
    </row>
    <row r="2" ht="14.25" spans="1:26">
      <c r="A2" s="12"/>
      <c r="B2" s="12"/>
      <c r="C2" s="12"/>
      <c r="D2" s="12"/>
      <c r="E2" s="13" t="s">
        <v>13</v>
      </c>
      <c r="F2" s="13" t="s">
        <v>14</v>
      </c>
      <c r="G2" s="13" t="s">
        <v>7</v>
      </c>
      <c r="H2" s="12" t="s">
        <v>15</v>
      </c>
      <c r="I2" s="12" t="s">
        <v>16</v>
      </c>
      <c r="J2" s="12"/>
      <c r="K2" s="12"/>
      <c r="L2" s="12" t="s">
        <v>17</v>
      </c>
      <c r="M2" s="12"/>
      <c r="N2" s="12" t="s">
        <v>7</v>
      </c>
      <c r="O2" s="12" t="s">
        <v>13</v>
      </c>
      <c r="P2" s="12" t="s">
        <v>14</v>
      </c>
      <c r="Q2" s="12" t="s">
        <v>7</v>
      </c>
      <c r="R2" s="12"/>
      <c r="S2" s="12"/>
      <c r="T2" s="12"/>
      <c r="U2" s="12"/>
      <c r="V2" s="35"/>
      <c r="W2" s="12"/>
      <c r="X2" s="36"/>
      <c r="Y2" s="36"/>
      <c r="Z2" s="36"/>
    </row>
    <row r="3" ht="28.5" spans="1:26">
      <c r="A3" s="12"/>
      <c r="B3" s="12"/>
      <c r="C3" s="12"/>
      <c r="D3" s="12"/>
      <c r="E3" s="13"/>
      <c r="F3" s="13"/>
      <c r="G3" s="13"/>
      <c r="H3" s="14" t="s">
        <v>18</v>
      </c>
      <c r="I3" s="14" t="s">
        <v>19</v>
      </c>
      <c r="J3" s="14" t="s">
        <v>20</v>
      </c>
      <c r="K3" s="14" t="s">
        <v>21</v>
      </c>
      <c r="L3" s="14" t="s">
        <v>22</v>
      </c>
      <c r="M3" s="14" t="s">
        <v>23</v>
      </c>
      <c r="N3" s="12"/>
      <c r="O3" s="12"/>
      <c r="P3" s="12"/>
      <c r="Q3" s="12"/>
      <c r="R3" s="12"/>
      <c r="S3" s="12"/>
      <c r="T3" s="12"/>
      <c r="U3" s="12"/>
      <c r="V3" s="35"/>
      <c r="W3" s="14"/>
      <c r="X3" s="36"/>
      <c r="Y3" s="36"/>
      <c r="Z3" s="36"/>
    </row>
    <row r="4" s="11" customFormat="1" ht="30" customHeight="1" spans="1:26">
      <c r="A4" s="15">
        <v>1</v>
      </c>
      <c r="B4" s="16" t="s">
        <v>222</v>
      </c>
      <c r="C4" s="15">
        <v>2023122052</v>
      </c>
      <c r="D4" s="17" t="s">
        <v>223</v>
      </c>
      <c r="E4" s="18">
        <v>70</v>
      </c>
      <c r="F4" s="11">
        <v>4.5</v>
      </c>
      <c r="G4" s="11">
        <f>E4+F4</f>
        <v>74.5</v>
      </c>
      <c r="H4" s="19">
        <v>85.2</v>
      </c>
      <c r="M4" s="33">
        <v>105.32</v>
      </c>
      <c r="N4" s="11">
        <f>0.7*H4+0.2*(I4+J4+K4)+0.1*(L4+M4)</f>
        <v>70.172</v>
      </c>
      <c r="O4" s="11">
        <v>50</v>
      </c>
      <c r="P4" s="20">
        <v>50</v>
      </c>
      <c r="Q4" s="11">
        <f>O4+P4</f>
        <v>100</v>
      </c>
      <c r="R4" s="11">
        <f>0.25*G4+0.6*N4+0.15*Q4</f>
        <v>75.7282</v>
      </c>
      <c r="S4" s="11">
        <v>1</v>
      </c>
      <c r="T4" s="11" t="s">
        <v>224</v>
      </c>
      <c r="U4" s="33" t="s">
        <v>225</v>
      </c>
      <c r="V4" s="37" t="s">
        <v>226</v>
      </c>
      <c r="W4" s="21"/>
      <c r="X4" s="36"/>
      <c r="Y4" s="36"/>
      <c r="Z4" s="36"/>
    </row>
    <row r="5" s="11" customFormat="1" ht="30" customHeight="1" spans="1:26">
      <c r="A5" s="15">
        <v>2</v>
      </c>
      <c r="B5" s="16" t="s">
        <v>222</v>
      </c>
      <c r="C5" s="15">
        <v>2023122050</v>
      </c>
      <c r="D5" s="17" t="s">
        <v>227</v>
      </c>
      <c r="E5" s="18">
        <v>70</v>
      </c>
      <c r="F5" s="11"/>
      <c r="G5" s="11">
        <f>E5+F5</f>
        <v>70</v>
      </c>
      <c r="H5" s="19">
        <v>88.38</v>
      </c>
      <c r="I5" s="11"/>
      <c r="M5" s="33">
        <v>77.32</v>
      </c>
      <c r="N5" s="11">
        <f>0.7*H5+0.2*(I5+J5+K5)+0.1*(L5+M5)</f>
        <v>69.598</v>
      </c>
      <c r="O5" s="11">
        <v>50</v>
      </c>
      <c r="P5" s="33">
        <v>41</v>
      </c>
      <c r="Q5" s="11">
        <f>O5+P5</f>
        <v>91</v>
      </c>
      <c r="R5" s="11">
        <f>0.25*G5+0.6*N5+0.15*Q5</f>
        <v>72.9088</v>
      </c>
      <c r="S5" s="11">
        <v>2</v>
      </c>
      <c r="T5" s="11"/>
      <c r="U5" s="33" t="s">
        <v>228</v>
      </c>
      <c r="V5" s="38" t="s">
        <v>229</v>
      </c>
      <c r="W5" s="21"/>
      <c r="X5" s="36"/>
      <c r="Y5" s="36"/>
      <c r="Z5" s="36"/>
    </row>
    <row r="6" s="11" customFormat="1" ht="30" customHeight="1" spans="1:26">
      <c r="A6" s="15">
        <v>3</v>
      </c>
      <c r="B6" s="16" t="s">
        <v>222</v>
      </c>
      <c r="C6" s="15">
        <v>2023122040</v>
      </c>
      <c r="D6" s="17" t="s">
        <v>230</v>
      </c>
      <c r="E6" s="18">
        <v>70</v>
      </c>
      <c r="F6" s="20">
        <v>12</v>
      </c>
      <c r="G6" s="11">
        <f>E6+F6</f>
        <v>82</v>
      </c>
      <c r="H6" s="19">
        <v>83.81</v>
      </c>
      <c r="M6" s="11">
        <v>15.33</v>
      </c>
      <c r="N6" s="11">
        <f>0.7*H6+0.2*(I6+J6+K6)+0.1*(L6+M6)</f>
        <v>60.2</v>
      </c>
      <c r="O6" s="11">
        <v>50</v>
      </c>
      <c r="P6" s="11">
        <v>50</v>
      </c>
      <c r="Q6" s="11">
        <f>O6+P6</f>
        <v>100</v>
      </c>
      <c r="R6" s="11">
        <f>0.25*G6+0.6*N6+0.15*Q6</f>
        <v>71.62</v>
      </c>
      <c r="S6" s="11">
        <v>3</v>
      </c>
      <c r="T6" s="20" t="s">
        <v>231</v>
      </c>
      <c r="U6" s="20" t="s">
        <v>232</v>
      </c>
      <c r="V6" s="39" t="s">
        <v>233</v>
      </c>
      <c r="W6" s="21"/>
      <c r="X6" s="36"/>
      <c r="Y6" s="36"/>
      <c r="Z6" s="36"/>
    </row>
    <row r="7" s="11" customFormat="1" ht="30" customHeight="1" spans="1:26">
      <c r="A7" s="15">
        <v>4</v>
      </c>
      <c r="B7" s="16" t="s">
        <v>222</v>
      </c>
      <c r="C7" s="15">
        <v>2023122045</v>
      </c>
      <c r="D7" s="17" t="s">
        <v>234</v>
      </c>
      <c r="E7" s="18">
        <v>70</v>
      </c>
      <c r="F7" s="11">
        <v>4</v>
      </c>
      <c r="G7" s="11">
        <f>E7+F7</f>
        <v>74</v>
      </c>
      <c r="H7" s="19">
        <v>88.2</v>
      </c>
      <c r="I7" s="11">
        <v>20</v>
      </c>
      <c r="M7" s="11">
        <v>13.33</v>
      </c>
      <c r="N7" s="11">
        <f>0.7*H7+0.2*(I7+J7+K7)+0.1*(L7+M7)</f>
        <v>67.073</v>
      </c>
      <c r="O7" s="11">
        <v>50</v>
      </c>
      <c r="P7" s="33">
        <v>29</v>
      </c>
      <c r="Q7" s="11">
        <f>O7+P7</f>
        <v>79</v>
      </c>
      <c r="R7" s="11">
        <f>0.25*G7+0.6*N7+0.15*Q7</f>
        <v>70.5938</v>
      </c>
      <c r="S7" s="11">
        <v>4</v>
      </c>
      <c r="T7" s="40" t="s">
        <v>235</v>
      </c>
      <c r="U7" s="11" t="s">
        <v>236</v>
      </c>
      <c r="V7" s="41" t="s">
        <v>237</v>
      </c>
      <c r="W7" s="21"/>
      <c r="X7" s="36"/>
      <c r="Y7" s="36"/>
      <c r="Z7" s="36"/>
    </row>
    <row r="8" s="11" customFormat="1" ht="30" customHeight="1" spans="1:26">
      <c r="A8" s="15">
        <v>5</v>
      </c>
      <c r="B8" s="16" t="s">
        <v>222</v>
      </c>
      <c r="C8" s="15">
        <v>2023122041</v>
      </c>
      <c r="D8" s="17" t="s">
        <v>238</v>
      </c>
      <c r="E8" s="18">
        <v>70</v>
      </c>
      <c r="F8" s="11">
        <v>10</v>
      </c>
      <c r="G8" s="11">
        <f>E8+F8</f>
        <v>80</v>
      </c>
      <c r="H8" s="19">
        <v>86.95</v>
      </c>
      <c r="M8" s="11">
        <v>7.33</v>
      </c>
      <c r="N8" s="11">
        <f>0.7*H8+0.2*(I8+J8+K8)+0.1*(L8+M8)</f>
        <v>61.598</v>
      </c>
      <c r="O8" s="11">
        <v>50</v>
      </c>
      <c r="P8" s="11">
        <v>35.5</v>
      </c>
      <c r="Q8" s="11">
        <f>O8+P8</f>
        <v>85.5</v>
      </c>
      <c r="R8" s="11">
        <f>0.25*G8+0.6*N8+0.15*Q8</f>
        <v>69.7838</v>
      </c>
      <c r="S8" s="11">
        <v>5</v>
      </c>
      <c r="T8" s="11" t="s">
        <v>239</v>
      </c>
      <c r="U8" s="11" t="s">
        <v>240</v>
      </c>
      <c r="V8" s="42" t="s">
        <v>241</v>
      </c>
      <c r="W8" s="21"/>
      <c r="X8" s="36"/>
      <c r="Y8" s="36"/>
      <c r="Z8" s="36"/>
    </row>
    <row r="9" s="11" customFormat="1" ht="30" customHeight="1" spans="1:26">
      <c r="A9" s="15">
        <v>6</v>
      </c>
      <c r="B9" s="16" t="s">
        <v>222</v>
      </c>
      <c r="C9" s="15">
        <v>2023122047</v>
      </c>
      <c r="D9" s="17" t="s">
        <v>242</v>
      </c>
      <c r="E9" s="18">
        <v>70</v>
      </c>
      <c r="F9" s="11">
        <v>3</v>
      </c>
      <c r="G9" s="11">
        <f>E9+F9</f>
        <v>73</v>
      </c>
      <c r="H9" s="19">
        <v>87.3</v>
      </c>
      <c r="M9" s="11">
        <v>10</v>
      </c>
      <c r="N9" s="11">
        <f>0.7*H9+0.2*(I9+J9+K9)+0.1*(L9+M9)</f>
        <v>62.11</v>
      </c>
      <c r="O9" s="11">
        <v>50</v>
      </c>
      <c r="P9" s="11">
        <v>44</v>
      </c>
      <c r="Q9" s="11">
        <f>O9+P9</f>
        <v>94</v>
      </c>
      <c r="R9" s="11">
        <f>0.25*G9+0.6*N9+0.15*Q9</f>
        <v>69.616</v>
      </c>
      <c r="S9" s="11">
        <v>6</v>
      </c>
      <c r="T9" s="21" t="s">
        <v>243</v>
      </c>
      <c r="U9" s="11" t="s">
        <v>244</v>
      </c>
      <c r="V9" s="37" t="s">
        <v>245</v>
      </c>
      <c r="W9" s="21"/>
      <c r="X9" s="36"/>
      <c r="Y9" s="36"/>
      <c r="Z9" s="36"/>
    </row>
    <row r="10" s="11" customFormat="1" ht="30" customHeight="1" spans="1:26">
      <c r="A10" s="15">
        <v>7</v>
      </c>
      <c r="B10" s="16" t="s">
        <v>222</v>
      </c>
      <c r="C10" s="15">
        <v>2023122046</v>
      </c>
      <c r="D10" s="17" t="s">
        <v>246</v>
      </c>
      <c r="E10" s="18">
        <v>70</v>
      </c>
      <c r="F10" s="11">
        <v>3</v>
      </c>
      <c r="G10" s="11">
        <f>E10+F10</f>
        <v>73</v>
      </c>
      <c r="H10" s="19">
        <v>86.4</v>
      </c>
      <c r="N10" s="11">
        <f>0.7*H10+0.2*(I10+J10+K10)+0.1*(L10+M10)</f>
        <v>60.48</v>
      </c>
      <c r="O10" s="11">
        <v>50</v>
      </c>
      <c r="P10" s="11">
        <v>50</v>
      </c>
      <c r="Q10" s="11">
        <f>O10+P10</f>
        <v>100</v>
      </c>
      <c r="R10" s="11">
        <f>0.25*G10+0.6*N10+0.15*Q10</f>
        <v>69.538</v>
      </c>
      <c r="S10" s="11">
        <v>7</v>
      </c>
      <c r="T10" s="11" t="s">
        <v>247</v>
      </c>
      <c r="V10" s="21" t="s">
        <v>248</v>
      </c>
      <c r="W10" s="21"/>
      <c r="X10" s="36"/>
      <c r="Y10" s="36"/>
      <c r="Z10" s="36"/>
    </row>
    <row r="11" s="11" customFormat="1" ht="30" customHeight="1" spans="1:26">
      <c r="A11" s="15">
        <v>8</v>
      </c>
      <c r="B11" s="16" t="s">
        <v>222</v>
      </c>
      <c r="C11" s="15">
        <v>2023122033</v>
      </c>
      <c r="D11" s="17" t="s">
        <v>249</v>
      </c>
      <c r="E11" s="18">
        <v>70</v>
      </c>
      <c r="F11" s="11">
        <v>2</v>
      </c>
      <c r="G11" s="11">
        <f>E11+F11</f>
        <v>72</v>
      </c>
      <c r="H11" s="19">
        <v>88.52</v>
      </c>
      <c r="I11" s="33">
        <v>0</v>
      </c>
      <c r="K11" s="11">
        <v>40</v>
      </c>
      <c r="N11" s="11">
        <f>0.7*H11+0.2*(I11+J11+K11)+0.1*(L11+M11)</f>
        <v>69.964</v>
      </c>
      <c r="O11" s="11">
        <v>50</v>
      </c>
      <c r="P11" s="33">
        <v>8</v>
      </c>
      <c r="Q11" s="11">
        <f>O11+P11</f>
        <v>58</v>
      </c>
      <c r="R11" s="11">
        <f>0.25*G11+0.6*N11+0.15*Q11</f>
        <v>68.6784</v>
      </c>
      <c r="S11" s="11">
        <v>8</v>
      </c>
      <c r="T11" s="11" t="s">
        <v>250</v>
      </c>
      <c r="U11" s="33" t="s">
        <v>251</v>
      </c>
      <c r="V11" s="41" t="s">
        <v>252</v>
      </c>
      <c r="W11" s="21"/>
      <c r="X11" s="36"/>
      <c r="Y11" s="36"/>
      <c r="Z11" s="36"/>
    </row>
    <row r="12" s="11" customFormat="1" ht="30" customHeight="1" spans="1:26">
      <c r="A12" s="15">
        <v>9</v>
      </c>
      <c r="B12" s="16" t="s">
        <v>222</v>
      </c>
      <c r="C12" s="15">
        <v>2023122037</v>
      </c>
      <c r="D12" s="17" t="s">
        <v>253</v>
      </c>
      <c r="E12" s="18">
        <v>70</v>
      </c>
      <c r="F12" s="21">
        <v>8</v>
      </c>
      <c r="G12" s="11">
        <f>E12+F12</f>
        <v>78</v>
      </c>
      <c r="H12" s="19">
        <v>86.4</v>
      </c>
      <c r="N12" s="11">
        <f>0.7*H12+0.2*(I12+J12+K12)+0.1*(L12+M12)</f>
        <v>60.48</v>
      </c>
      <c r="O12" s="11">
        <v>50</v>
      </c>
      <c r="P12" s="11">
        <v>31</v>
      </c>
      <c r="Q12" s="11">
        <f>O12+P12</f>
        <v>81</v>
      </c>
      <c r="R12" s="11">
        <f>0.25*G12+0.6*N12+0.15*Q12</f>
        <v>67.938</v>
      </c>
      <c r="S12" s="11">
        <v>9</v>
      </c>
      <c r="T12" s="43" t="s">
        <v>254</v>
      </c>
      <c r="U12" s="21"/>
      <c r="V12" s="21" t="s">
        <v>255</v>
      </c>
      <c r="W12" s="21"/>
      <c r="X12" s="36"/>
      <c r="Y12" s="36"/>
      <c r="Z12" s="36"/>
    </row>
    <row r="13" s="11" customFormat="1" ht="30" customHeight="1" spans="1:26">
      <c r="A13" s="15">
        <v>10</v>
      </c>
      <c r="B13" s="16" t="s">
        <v>222</v>
      </c>
      <c r="C13" s="15">
        <v>2023122034</v>
      </c>
      <c r="D13" s="17" t="s">
        <v>256</v>
      </c>
      <c r="E13" s="18">
        <v>70</v>
      </c>
      <c r="F13" s="11">
        <v>14</v>
      </c>
      <c r="G13" s="11">
        <f>E13+F13</f>
        <v>84</v>
      </c>
      <c r="H13" s="19">
        <v>82.6</v>
      </c>
      <c r="N13" s="11">
        <f>0.7*H13+0.2*(I13+J13+K13)+0.1*(L13+M13)</f>
        <v>57.82</v>
      </c>
      <c r="O13" s="11">
        <v>50</v>
      </c>
      <c r="P13" s="11">
        <v>28.5</v>
      </c>
      <c r="Q13" s="11">
        <f>O13+P13</f>
        <v>78.5</v>
      </c>
      <c r="R13" s="11">
        <f>0.25*G13+0.6*N13+0.15*Q13</f>
        <v>67.467</v>
      </c>
      <c r="S13" s="11">
        <v>10</v>
      </c>
      <c r="T13" s="11" t="s">
        <v>257</v>
      </c>
      <c r="U13" s="11"/>
      <c r="V13" s="44" t="s">
        <v>258</v>
      </c>
      <c r="W13" s="21"/>
      <c r="X13" s="36"/>
      <c r="Y13" s="36"/>
      <c r="Z13" s="36"/>
    </row>
    <row r="14" s="11" customFormat="1" ht="30" customHeight="1" spans="1:26">
      <c r="A14" s="15">
        <v>11</v>
      </c>
      <c r="B14" s="16" t="s">
        <v>222</v>
      </c>
      <c r="C14" s="15">
        <v>2023122042</v>
      </c>
      <c r="D14" s="17" t="s">
        <v>259</v>
      </c>
      <c r="E14" s="18">
        <v>70</v>
      </c>
      <c r="F14" s="11">
        <v>12</v>
      </c>
      <c r="G14" s="11">
        <f>E14+F14</f>
        <v>82</v>
      </c>
      <c r="H14" s="19">
        <v>83.43</v>
      </c>
      <c r="M14" s="11">
        <v>7.33</v>
      </c>
      <c r="N14" s="11">
        <f>0.7*H14+0.2*(I14+J14+K14)+0.1*(L14+M14)</f>
        <v>59.134</v>
      </c>
      <c r="O14" s="11">
        <v>50</v>
      </c>
      <c r="P14" s="11">
        <v>25</v>
      </c>
      <c r="Q14" s="11">
        <f>O14+P14</f>
        <v>75</v>
      </c>
      <c r="R14" s="11">
        <f>0.25*G14+0.6*N14+0.15*Q14</f>
        <v>67.2304</v>
      </c>
      <c r="S14" s="11">
        <v>11</v>
      </c>
      <c r="T14" s="25" t="s">
        <v>260</v>
      </c>
      <c r="U14" s="25" t="s">
        <v>240</v>
      </c>
      <c r="V14" s="37" t="s">
        <v>261</v>
      </c>
      <c r="W14" s="21"/>
      <c r="X14" s="36"/>
      <c r="Y14" s="36"/>
      <c r="Z14" s="36"/>
    </row>
    <row r="15" s="11" customFormat="1" ht="30" customHeight="1" spans="1:26">
      <c r="A15" s="15">
        <v>12</v>
      </c>
      <c r="B15" s="16" t="s">
        <v>222</v>
      </c>
      <c r="C15" s="15">
        <v>2023122032</v>
      </c>
      <c r="D15" s="17" t="s">
        <v>262</v>
      </c>
      <c r="E15" s="18">
        <v>70</v>
      </c>
      <c r="F15" s="11"/>
      <c r="G15" s="11">
        <f>E15+F15</f>
        <v>70</v>
      </c>
      <c r="H15" s="19">
        <v>86.1</v>
      </c>
      <c r="I15" s="11"/>
      <c r="N15" s="11">
        <f>0.7*H15+0.2*(I15+J15+K15)+0.1*(L15+M15)</f>
        <v>60.27</v>
      </c>
      <c r="O15" s="11">
        <v>50</v>
      </c>
      <c r="P15" s="11">
        <v>33.5</v>
      </c>
      <c r="Q15" s="11">
        <f>O15+P15</f>
        <v>83.5</v>
      </c>
      <c r="R15" s="11">
        <f>0.25*G15+0.6*N15+0.15*Q15</f>
        <v>66.187</v>
      </c>
      <c r="S15" s="11">
        <v>12</v>
      </c>
      <c r="T15" s="21"/>
      <c r="U15" s="21"/>
      <c r="V15" s="45" t="s">
        <v>263</v>
      </c>
      <c r="W15" s="21"/>
      <c r="X15" s="36"/>
      <c r="Y15" s="36"/>
      <c r="Z15" s="36"/>
    </row>
    <row r="16" s="11" customFormat="1" ht="30" customHeight="1" spans="1:26">
      <c r="A16" s="15">
        <v>13</v>
      </c>
      <c r="B16" s="16" t="s">
        <v>222</v>
      </c>
      <c r="C16" s="15">
        <v>2023122043</v>
      </c>
      <c r="D16" s="17" t="s">
        <v>264</v>
      </c>
      <c r="E16" s="18">
        <v>70</v>
      </c>
      <c r="F16" s="11">
        <v>2</v>
      </c>
      <c r="G16" s="11">
        <f>E16+F16</f>
        <v>72</v>
      </c>
      <c r="H16" s="19">
        <v>82.4</v>
      </c>
      <c r="I16" s="11">
        <v>20</v>
      </c>
      <c r="L16" s="11">
        <v>20</v>
      </c>
      <c r="N16" s="11">
        <f>0.7*H16+0.2*(I16+J16+K16)+0.1*(L16+M16)</f>
        <v>63.68</v>
      </c>
      <c r="O16" s="11">
        <v>50</v>
      </c>
      <c r="P16" s="11">
        <v>8.5</v>
      </c>
      <c r="Q16" s="11">
        <f>O16+P16</f>
        <v>58.5</v>
      </c>
      <c r="R16" s="11">
        <f>0.25*G16+0.6*N16+0.15*Q16</f>
        <v>64.983</v>
      </c>
      <c r="S16" s="11">
        <v>13</v>
      </c>
      <c r="T16" s="46" t="s">
        <v>265</v>
      </c>
      <c r="U16" s="47" t="s">
        <v>266</v>
      </c>
      <c r="V16" s="42" t="s">
        <v>267</v>
      </c>
      <c r="W16" s="21"/>
      <c r="X16" s="36"/>
      <c r="Y16" s="36"/>
      <c r="Z16" s="36"/>
    </row>
    <row r="17" s="11" customFormat="1" ht="30" customHeight="1" spans="1:26">
      <c r="A17" s="15">
        <v>14</v>
      </c>
      <c r="B17" s="16" t="s">
        <v>222</v>
      </c>
      <c r="C17" s="15">
        <v>2023122039</v>
      </c>
      <c r="D17" s="17" t="s">
        <v>268</v>
      </c>
      <c r="E17" s="18">
        <v>70</v>
      </c>
      <c r="F17" s="11">
        <v>6</v>
      </c>
      <c r="G17" s="11">
        <f>E17+F17</f>
        <v>76</v>
      </c>
      <c r="H17" s="19">
        <v>87.5</v>
      </c>
      <c r="I17" s="11"/>
      <c r="N17" s="11">
        <f>0.7*H17+0.2*(I17+J17+K17)+0.1*(L17+M17)</f>
        <v>61.25</v>
      </c>
      <c r="O17" s="11">
        <v>50</v>
      </c>
      <c r="P17" s="11">
        <v>9</v>
      </c>
      <c r="Q17" s="11">
        <f>O17+P17</f>
        <v>59</v>
      </c>
      <c r="R17" s="11">
        <f>0.25*G17+0.6*N17+0.15*Q17</f>
        <v>64.6</v>
      </c>
      <c r="S17" s="11">
        <v>14</v>
      </c>
      <c r="T17" s="36" t="s">
        <v>269</v>
      </c>
      <c r="U17" s="11"/>
      <c r="V17" s="37" t="s">
        <v>270</v>
      </c>
      <c r="W17" s="21"/>
      <c r="X17" s="36"/>
      <c r="Y17" s="36"/>
      <c r="Z17" s="36"/>
    </row>
    <row r="18" s="11" customFormat="1" ht="30" customHeight="1" spans="1:26">
      <c r="A18" s="15">
        <v>15</v>
      </c>
      <c r="B18" s="16" t="s">
        <v>222</v>
      </c>
      <c r="C18" s="15">
        <v>2023122055</v>
      </c>
      <c r="D18" s="17" t="s">
        <v>271</v>
      </c>
      <c r="E18" s="18">
        <v>70</v>
      </c>
      <c r="F18" s="11"/>
      <c r="G18" s="11">
        <f>E18+F18</f>
        <v>70</v>
      </c>
      <c r="H18" s="19">
        <v>79.95</v>
      </c>
      <c r="K18" s="11">
        <v>50</v>
      </c>
      <c r="N18" s="11">
        <f>0.7*H18+0.2*(I18+J18+K18)+0.1*(L18+M18)</f>
        <v>65.965</v>
      </c>
      <c r="O18" s="11">
        <v>50</v>
      </c>
      <c r="P18" s="11"/>
      <c r="Q18" s="11">
        <f>O18+P18</f>
        <v>50</v>
      </c>
      <c r="R18" s="11">
        <f>0.25*G18+0.6*N18+0.15*Q18</f>
        <v>64.579</v>
      </c>
      <c r="S18" s="11">
        <v>15</v>
      </c>
      <c r="T18" s="11"/>
      <c r="U18" s="11" t="s">
        <v>272</v>
      </c>
      <c r="V18" s="37"/>
      <c r="W18" s="21"/>
      <c r="X18" s="36"/>
      <c r="Y18" s="36"/>
      <c r="Z18" s="36"/>
    </row>
    <row r="19" s="11" customFormat="1" ht="30" customHeight="1" spans="1:26">
      <c r="A19" s="15">
        <v>16</v>
      </c>
      <c r="B19" s="16" t="s">
        <v>222</v>
      </c>
      <c r="C19" s="15">
        <v>2023122059</v>
      </c>
      <c r="D19" s="17" t="s">
        <v>273</v>
      </c>
      <c r="E19" s="18">
        <v>70</v>
      </c>
      <c r="F19" s="11">
        <v>6</v>
      </c>
      <c r="G19" s="11">
        <f>E19+F19</f>
        <v>76</v>
      </c>
      <c r="H19" s="19">
        <v>85.9</v>
      </c>
      <c r="N19" s="11">
        <f>0.7*H19+0.2*(I19+J19+K19)+0.1*(L19+M19)</f>
        <v>60.13</v>
      </c>
      <c r="O19" s="11">
        <v>50</v>
      </c>
      <c r="P19" s="11">
        <v>8</v>
      </c>
      <c r="Q19" s="11">
        <f>O19+P19</f>
        <v>58</v>
      </c>
      <c r="R19" s="11">
        <f>0.25*G19+0.6*N19+0.15*Q19</f>
        <v>63.778</v>
      </c>
      <c r="S19" s="11">
        <v>16</v>
      </c>
      <c r="T19" s="11" t="s">
        <v>274</v>
      </c>
      <c r="U19" s="11"/>
      <c r="V19" s="37"/>
      <c r="W19" s="21"/>
      <c r="X19" s="36"/>
      <c r="Y19" s="36"/>
      <c r="Z19" s="36"/>
    </row>
    <row r="20" s="11" customFormat="1" ht="30" customHeight="1" spans="1:26">
      <c r="A20" s="15">
        <v>17</v>
      </c>
      <c r="B20" s="16" t="s">
        <v>222</v>
      </c>
      <c r="C20" s="15">
        <v>2023122038</v>
      </c>
      <c r="D20" s="17" t="s">
        <v>275</v>
      </c>
      <c r="E20" s="18">
        <v>70</v>
      </c>
      <c r="F20" s="11">
        <v>2</v>
      </c>
      <c r="G20" s="11">
        <f>E20+F20</f>
        <v>72</v>
      </c>
      <c r="H20" s="19">
        <v>84.8</v>
      </c>
      <c r="N20" s="11">
        <f>0.7*H20+0.2*(I20+J20+K20)+0.1*(L20+M20)</f>
        <v>59.36</v>
      </c>
      <c r="O20" s="11">
        <v>50</v>
      </c>
      <c r="P20" s="11">
        <v>15</v>
      </c>
      <c r="Q20" s="11">
        <f>O20+P20</f>
        <v>65</v>
      </c>
      <c r="R20" s="11">
        <f>0.25*G20+0.6*N20+0.15*Q20</f>
        <v>63.366</v>
      </c>
      <c r="S20" s="11">
        <v>17</v>
      </c>
      <c r="T20" s="11" t="s">
        <v>276</v>
      </c>
      <c r="V20" s="42" t="s">
        <v>277</v>
      </c>
      <c r="W20" s="21"/>
      <c r="X20" s="36"/>
      <c r="Y20" s="36"/>
      <c r="Z20" s="36"/>
    </row>
    <row r="21" s="11" customFormat="1" ht="30" customHeight="1" spans="1:26">
      <c r="A21" s="15">
        <v>18</v>
      </c>
      <c r="B21" s="16" t="s">
        <v>222</v>
      </c>
      <c r="C21" s="15">
        <v>2023122051</v>
      </c>
      <c r="D21" s="17" t="s">
        <v>278</v>
      </c>
      <c r="E21" s="18">
        <v>70</v>
      </c>
      <c r="F21" s="11">
        <v>12</v>
      </c>
      <c r="G21" s="11">
        <f>E21+F21</f>
        <v>82</v>
      </c>
      <c r="H21" s="19">
        <v>79.2</v>
      </c>
      <c r="N21" s="11">
        <f>0.7*H21+0.2*(I21+J21+K21)+0.1*(L21+M21)</f>
        <v>55.44</v>
      </c>
      <c r="O21" s="11">
        <v>50</v>
      </c>
      <c r="P21" s="11">
        <v>10.5</v>
      </c>
      <c r="Q21" s="11">
        <f>O21+P21</f>
        <v>60.5</v>
      </c>
      <c r="R21" s="11">
        <f>0.25*G21+0.6*N21+0.15*Q21</f>
        <v>62.839</v>
      </c>
      <c r="S21" s="11">
        <v>18</v>
      </c>
      <c r="T21" s="11" t="s">
        <v>279</v>
      </c>
      <c r="U21" s="11"/>
      <c r="V21" s="37" t="s">
        <v>280</v>
      </c>
      <c r="W21" s="21"/>
      <c r="X21" s="36"/>
      <c r="Y21" s="36"/>
      <c r="Z21" s="36"/>
    </row>
    <row r="22" s="11" customFormat="1" ht="30" customHeight="1" spans="1:26">
      <c r="A22" s="15">
        <v>19</v>
      </c>
      <c r="B22" s="16" t="s">
        <v>222</v>
      </c>
      <c r="C22" s="15">
        <v>2023122036</v>
      </c>
      <c r="D22" s="17" t="s">
        <v>281</v>
      </c>
      <c r="E22" s="18">
        <v>70</v>
      </c>
      <c r="F22" s="11"/>
      <c r="G22" s="11">
        <f>E22+F22</f>
        <v>70</v>
      </c>
      <c r="H22" s="19">
        <v>81.52</v>
      </c>
      <c r="N22" s="11">
        <f>0.7*H22+0.2*(I22+J22+K22)+0.1*(L22+M22)</f>
        <v>57.064</v>
      </c>
      <c r="O22" s="11">
        <v>50</v>
      </c>
      <c r="P22" s="11">
        <v>19.5</v>
      </c>
      <c r="Q22" s="11">
        <f>O22+P22</f>
        <v>69.5</v>
      </c>
      <c r="R22" s="11">
        <f>0.25*G22+0.6*N22+0.15*Q22</f>
        <v>62.1634</v>
      </c>
      <c r="S22" s="11">
        <v>19</v>
      </c>
      <c r="T22" s="11"/>
      <c r="U22" s="48"/>
      <c r="V22" s="42" t="s">
        <v>282</v>
      </c>
      <c r="W22" s="27"/>
      <c r="X22" s="36"/>
      <c r="Y22" s="36"/>
      <c r="Z22" s="36"/>
    </row>
    <row r="23" s="11" customFormat="1" ht="30" customHeight="1" spans="1:26">
      <c r="A23" s="15">
        <v>20</v>
      </c>
      <c r="B23" s="16" t="s">
        <v>222</v>
      </c>
      <c r="C23" s="22">
        <v>2023122062</v>
      </c>
      <c r="D23" s="23" t="s">
        <v>283</v>
      </c>
      <c r="E23" s="24">
        <v>70</v>
      </c>
      <c r="F23" s="25"/>
      <c r="G23" s="11">
        <f>E23+F23</f>
        <v>70</v>
      </c>
      <c r="H23" s="26">
        <v>84.62</v>
      </c>
      <c r="I23" s="25"/>
      <c r="J23" s="25"/>
      <c r="K23" s="25"/>
      <c r="L23" s="25"/>
      <c r="M23" s="25"/>
      <c r="N23" s="11">
        <f>0.7*H23+0.2*(I23+J23+K23)+0.1*(L23+M23)</f>
        <v>59.234</v>
      </c>
      <c r="O23" s="25">
        <v>50</v>
      </c>
      <c r="P23" s="34">
        <v>9</v>
      </c>
      <c r="Q23" s="11">
        <f>O23+P23</f>
        <v>59</v>
      </c>
      <c r="R23" s="11">
        <f>0.25*G23+0.6*N23+0.15*Q23</f>
        <v>61.8904</v>
      </c>
      <c r="S23" s="11">
        <v>20</v>
      </c>
      <c r="T23" s="25"/>
      <c r="U23" s="25"/>
      <c r="V23" s="49" t="s">
        <v>284</v>
      </c>
      <c r="W23" s="21"/>
      <c r="X23" s="36"/>
      <c r="Y23" s="36"/>
      <c r="Z23" s="36"/>
    </row>
    <row r="24" s="11" customFormat="1" ht="30" customHeight="1" spans="1:26">
      <c r="A24" s="15">
        <v>21</v>
      </c>
      <c r="B24" s="16" t="s">
        <v>222</v>
      </c>
      <c r="C24" s="21">
        <v>2023122053</v>
      </c>
      <c r="D24" s="27" t="s">
        <v>285</v>
      </c>
      <c r="E24" s="21">
        <v>70</v>
      </c>
      <c r="F24" s="21"/>
      <c r="G24" s="11">
        <f>E24+F24</f>
        <v>70</v>
      </c>
      <c r="H24" s="21">
        <v>84.7</v>
      </c>
      <c r="I24" s="21"/>
      <c r="J24" s="21"/>
      <c r="K24" s="21"/>
      <c r="L24" s="21"/>
      <c r="M24" s="21"/>
      <c r="N24" s="11">
        <f>0.7*H24+0.2*(I24+J24+K24)+0.1*(L24+M24)</f>
        <v>59.29</v>
      </c>
      <c r="O24" s="21">
        <v>50</v>
      </c>
      <c r="P24" s="21">
        <v>6.5</v>
      </c>
      <c r="Q24" s="11">
        <f>O24+P24</f>
        <v>56.5</v>
      </c>
      <c r="R24" s="11">
        <f>0.25*G24+0.6*N24+0.15*Q24</f>
        <v>61.549</v>
      </c>
      <c r="S24" s="11">
        <v>21</v>
      </c>
      <c r="T24" s="21"/>
      <c r="U24" s="21"/>
      <c r="V24" s="21" t="s">
        <v>286</v>
      </c>
      <c r="W24" s="21"/>
      <c r="X24" s="36"/>
      <c r="Y24" s="36"/>
      <c r="Z24" s="36"/>
    </row>
    <row r="25" s="11" customFormat="1" ht="30" customHeight="1" spans="1:26">
      <c r="A25" s="15">
        <v>22</v>
      </c>
      <c r="B25" s="16" t="s">
        <v>222</v>
      </c>
      <c r="C25" s="28">
        <v>2023122044</v>
      </c>
      <c r="D25" s="29" t="s">
        <v>287</v>
      </c>
      <c r="E25" s="30">
        <v>70</v>
      </c>
      <c r="F25" s="31">
        <v>2</v>
      </c>
      <c r="G25" s="11">
        <f>E25+F25</f>
        <v>72</v>
      </c>
      <c r="H25" s="32">
        <v>82.19</v>
      </c>
      <c r="I25" s="31"/>
      <c r="J25" s="31"/>
      <c r="K25" s="31"/>
      <c r="L25" s="31"/>
      <c r="M25" s="31"/>
      <c r="N25" s="11">
        <f>0.7*H25+0.2*(I25+J25+K25)+0.1*(L25+M25)</f>
        <v>57.533</v>
      </c>
      <c r="O25" s="31">
        <v>50</v>
      </c>
      <c r="P25" s="31">
        <v>6</v>
      </c>
      <c r="Q25" s="11">
        <f>O25+P25</f>
        <v>56</v>
      </c>
      <c r="R25" s="11">
        <f>0.25*G25+0.6*N25+0.15*Q25</f>
        <v>60.9198</v>
      </c>
      <c r="S25" s="11">
        <v>22</v>
      </c>
      <c r="T25" s="31" t="s">
        <v>288</v>
      </c>
      <c r="U25" s="31"/>
      <c r="V25" s="50" t="s">
        <v>289</v>
      </c>
      <c r="W25" s="21"/>
      <c r="X25" s="36"/>
      <c r="Y25" s="36"/>
      <c r="Z25" s="36"/>
    </row>
    <row r="26" s="11" customFormat="1" ht="30" customHeight="1" spans="1:26">
      <c r="A26" s="15">
        <v>23</v>
      </c>
      <c r="B26" s="16" t="s">
        <v>222</v>
      </c>
      <c r="C26" s="15">
        <v>2023122054</v>
      </c>
      <c r="D26" s="17" t="s">
        <v>290</v>
      </c>
      <c r="E26" s="18">
        <v>70</v>
      </c>
      <c r="G26" s="11">
        <f>E26+F26</f>
        <v>70</v>
      </c>
      <c r="H26" s="19">
        <v>79.24</v>
      </c>
      <c r="N26" s="11">
        <f>0.7*H26+0.2*(I26+J26+K26)+0.1*(L26+M26)</f>
        <v>55.468</v>
      </c>
      <c r="O26" s="11">
        <v>50</v>
      </c>
      <c r="P26" s="11">
        <v>17.5</v>
      </c>
      <c r="Q26" s="11">
        <f>O26+P26</f>
        <v>67.5</v>
      </c>
      <c r="R26" s="11">
        <f>0.25*G26+0.6*N26+0.15*Q26</f>
        <v>60.9058</v>
      </c>
      <c r="S26" s="11">
        <v>23</v>
      </c>
      <c r="V26" s="37" t="s">
        <v>291</v>
      </c>
      <c r="W26" s="21"/>
      <c r="X26" s="36"/>
      <c r="Y26" s="36"/>
      <c r="Z26" s="36"/>
    </row>
    <row r="27" s="11" customFormat="1" ht="30" customHeight="1" spans="1:26">
      <c r="A27" s="15">
        <v>24</v>
      </c>
      <c r="B27" s="16" t="s">
        <v>222</v>
      </c>
      <c r="C27" s="15">
        <v>2023122057</v>
      </c>
      <c r="D27" s="17" t="s">
        <v>292</v>
      </c>
      <c r="E27" s="18">
        <v>70</v>
      </c>
      <c r="G27" s="11">
        <f>E27+F27</f>
        <v>70</v>
      </c>
      <c r="H27" s="19">
        <v>81.9</v>
      </c>
      <c r="J27" s="33">
        <v>5</v>
      </c>
      <c r="N27" s="11">
        <f>0.7*H27+0.2*(I27+J27+K27)+0.1*(L27+M27)</f>
        <v>58.33</v>
      </c>
      <c r="O27" s="11">
        <v>50</v>
      </c>
      <c r="P27" s="33">
        <v>2</v>
      </c>
      <c r="Q27" s="11">
        <f>O27+P27</f>
        <v>52</v>
      </c>
      <c r="R27" s="11">
        <f>0.25*G27+0.6*N27+0.15*Q27</f>
        <v>60.298</v>
      </c>
      <c r="S27" s="11">
        <v>24</v>
      </c>
      <c r="U27" s="33" t="s">
        <v>293</v>
      </c>
      <c r="V27" s="41" t="s">
        <v>294</v>
      </c>
      <c r="W27" s="21"/>
      <c r="X27" s="36"/>
      <c r="Y27" s="36"/>
      <c r="Z27" s="36"/>
    </row>
    <row r="28" s="11" customFormat="1" ht="30" customHeight="1" spans="1:26">
      <c r="A28" s="15">
        <v>25</v>
      </c>
      <c r="B28" s="16" t="s">
        <v>222</v>
      </c>
      <c r="C28" s="15">
        <v>2023122060</v>
      </c>
      <c r="D28" s="17" t="s">
        <v>295</v>
      </c>
      <c r="E28" s="18">
        <v>70</v>
      </c>
      <c r="F28" s="11">
        <v>3</v>
      </c>
      <c r="G28" s="11">
        <f>E28+F28</f>
        <v>73</v>
      </c>
      <c r="H28" s="19">
        <v>80.9</v>
      </c>
      <c r="N28" s="11">
        <f>0.7*H28+0.2*(I28+J28+K28)+0.1*(L28+M28)</f>
        <v>56.63</v>
      </c>
      <c r="O28" s="11">
        <v>50</v>
      </c>
      <c r="P28" s="11"/>
      <c r="Q28" s="11">
        <f>O28+P28</f>
        <v>50</v>
      </c>
      <c r="R28" s="11">
        <f>0.25*G28+0.6*N28+0.15*Q28</f>
        <v>59.728</v>
      </c>
      <c r="S28" s="11">
        <v>25</v>
      </c>
      <c r="T28" s="11" t="s">
        <v>296</v>
      </c>
      <c r="U28" s="11"/>
      <c r="V28" s="37"/>
      <c r="W28" s="21"/>
      <c r="X28" s="36"/>
      <c r="Y28" s="36"/>
      <c r="Z28" s="36"/>
    </row>
    <row r="29" s="11" customFormat="1" ht="30" customHeight="1" spans="1:26">
      <c r="A29" s="15">
        <v>26</v>
      </c>
      <c r="B29" s="16" t="s">
        <v>222</v>
      </c>
      <c r="C29" s="15">
        <v>2023122035</v>
      </c>
      <c r="D29" s="17" t="s">
        <v>297</v>
      </c>
      <c r="E29" s="18">
        <v>70</v>
      </c>
      <c r="G29" s="11">
        <f>E29+F29</f>
        <v>70</v>
      </c>
      <c r="H29" s="19">
        <v>81.81</v>
      </c>
      <c r="N29" s="11">
        <f>0.7*H29+0.2*(I29+J29+K29)+0.1*(L29+M29)</f>
        <v>57.267</v>
      </c>
      <c r="O29" s="11">
        <v>50</v>
      </c>
      <c r="Q29" s="11">
        <f>O29+P29</f>
        <v>50</v>
      </c>
      <c r="R29" s="11">
        <f>0.25*G29+0.6*N29+0.15*Q29</f>
        <v>59.3602</v>
      </c>
      <c r="S29" s="11">
        <v>26</v>
      </c>
      <c r="V29" s="37"/>
      <c r="W29" s="21"/>
      <c r="X29" s="36"/>
      <c r="Y29" s="36"/>
      <c r="Z29" s="36"/>
    </row>
    <row r="30" s="11" customFormat="1" ht="30" customHeight="1" spans="1:26">
      <c r="A30" s="15">
        <v>27</v>
      </c>
      <c r="B30" s="16" t="s">
        <v>222</v>
      </c>
      <c r="C30" s="15">
        <v>2023122056</v>
      </c>
      <c r="D30" s="17" t="s">
        <v>298</v>
      </c>
      <c r="E30" s="18">
        <v>70</v>
      </c>
      <c r="F30" s="11"/>
      <c r="G30" s="11">
        <f>E30+F30</f>
        <v>70</v>
      </c>
      <c r="H30" s="19">
        <v>81.38</v>
      </c>
      <c r="N30" s="11">
        <f>0.7*H30+0.2*(I30+J30+K30)+0.1*(L30+M30)</f>
        <v>56.966</v>
      </c>
      <c r="O30" s="11">
        <v>50</v>
      </c>
      <c r="P30" s="11"/>
      <c r="Q30" s="11">
        <f>O30+P30</f>
        <v>50</v>
      </c>
      <c r="R30" s="11">
        <f>0.25*G30+0.6*N30+0.15*Q30</f>
        <v>59.1796</v>
      </c>
      <c r="S30" s="11">
        <v>27</v>
      </c>
      <c r="T30" s="11"/>
      <c r="V30" s="37"/>
      <c r="W30" s="21"/>
      <c r="X30" s="36"/>
      <c r="Y30" s="36"/>
      <c r="Z30" s="36"/>
    </row>
    <row r="31" s="11" customFormat="1" ht="30" customHeight="1" spans="1:26">
      <c r="A31" s="15">
        <v>28</v>
      </c>
      <c r="B31" s="16" t="s">
        <v>222</v>
      </c>
      <c r="C31" s="15">
        <v>2023122048</v>
      </c>
      <c r="D31" s="17" t="s">
        <v>299</v>
      </c>
      <c r="E31" s="18">
        <v>70</v>
      </c>
      <c r="F31" s="11"/>
      <c r="G31" s="11">
        <f>E31+F31</f>
        <v>70</v>
      </c>
      <c r="H31" s="19">
        <v>80.3</v>
      </c>
      <c r="N31" s="11">
        <f>0.7*H31+0.2*(I31+J31+K31)+0.1*(L31+M31)</f>
        <v>56.21</v>
      </c>
      <c r="O31" s="11">
        <v>50</v>
      </c>
      <c r="Q31" s="11">
        <f>O31+P31</f>
        <v>50</v>
      </c>
      <c r="R31" s="11">
        <f>0.25*G31+0.6*N31+0.15*Q31</f>
        <v>58.726</v>
      </c>
      <c r="S31" s="11">
        <v>28</v>
      </c>
      <c r="T31" s="11"/>
      <c r="V31" s="37"/>
      <c r="W31" s="21"/>
      <c r="X31" s="36"/>
      <c r="Y31" s="36"/>
      <c r="Z31" s="36"/>
    </row>
    <row r="32" s="11" customFormat="1" ht="30" customHeight="1" spans="1:26">
      <c r="A32" s="15">
        <v>29</v>
      </c>
      <c r="B32" s="16" t="s">
        <v>222</v>
      </c>
      <c r="C32" s="15">
        <v>2023122058</v>
      </c>
      <c r="D32" s="17" t="s">
        <v>300</v>
      </c>
      <c r="E32" s="18">
        <v>70</v>
      </c>
      <c r="G32" s="11">
        <f>E32+F32</f>
        <v>70</v>
      </c>
      <c r="H32" s="19">
        <v>79.95</v>
      </c>
      <c r="N32" s="11">
        <f>0.7*H32+0.2*(I32+J32+K32)+0.1*(L32+M32)</f>
        <v>55.965</v>
      </c>
      <c r="O32" s="11">
        <v>50</v>
      </c>
      <c r="Q32" s="11">
        <f>O32+P32</f>
        <v>50</v>
      </c>
      <c r="R32" s="11">
        <f>0.25*G32+0.6*N32+0.15*Q32</f>
        <v>58.579</v>
      </c>
      <c r="S32" s="11">
        <v>29</v>
      </c>
      <c r="V32" s="37" t="s">
        <v>301</v>
      </c>
      <c r="W32" s="21"/>
      <c r="X32" s="36"/>
      <c r="Y32" s="36"/>
      <c r="Z32" s="36"/>
    </row>
    <row r="33" s="11" customFormat="1" ht="30" customHeight="1" spans="1:26">
      <c r="A33" s="15">
        <v>30</v>
      </c>
      <c r="B33" s="16" t="s">
        <v>222</v>
      </c>
      <c r="C33" s="15">
        <v>2023122061</v>
      </c>
      <c r="D33" s="17" t="s">
        <v>302</v>
      </c>
      <c r="E33" s="18">
        <v>70</v>
      </c>
      <c r="G33" s="11">
        <f>E33+F33</f>
        <v>70</v>
      </c>
      <c r="H33" s="19">
        <v>77</v>
      </c>
      <c r="N33" s="11">
        <f>0.7*H33+0.2*(I33+J33+K33)+0.1*(L33+M33)</f>
        <v>53.9</v>
      </c>
      <c r="O33" s="11">
        <v>50</v>
      </c>
      <c r="P33" s="11"/>
      <c r="Q33" s="11">
        <f>O33+P33</f>
        <v>50</v>
      </c>
      <c r="R33" s="11">
        <f>0.25*G33+0.6*N33+0.15*Q33</f>
        <v>57.34</v>
      </c>
      <c r="S33" s="11">
        <v>30</v>
      </c>
      <c r="V33" s="37"/>
      <c r="W33" s="21"/>
      <c r="X33" s="36"/>
      <c r="Y33" s="36"/>
      <c r="Z33" s="36"/>
    </row>
  </sheetData>
  <sortState ref="A4:W33">
    <sortCondition ref="R4:R33" descending="1"/>
  </sortState>
  <mergeCells count="22">
    <mergeCell ref="E1:G1"/>
    <mergeCell ref="H1:N1"/>
    <mergeCell ref="O1:Q1"/>
    <mergeCell ref="I2:K2"/>
    <mergeCell ref="L2:M2"/>
    <mergeCell ref="A1:A3"/>
    <mergeCell ref="B1:B3"/>
    <mergeCell ref="C1:C3"/>
    <mergeCell ref="D1:D3"/>
    <mergeCell ref="E2:E3"/>
    <mergeCell ref="F2:F3"/>
    <mergeCell ref="G2:G3"/>
    <mergeCell ref="N2:N3"/>
    <mergeCell ref="O2:O3"/>
    <mergeCell ref="P2:P3"/>
    <mergeCell ref="Q2:Q3"/>
    <mergeCell ref="R1:R3"/>
    <mergeCell ref="S1:S3"/>
    <mergeCell ref="T1:T3"/>
    <mergeCell ref="U1:U3"/>
    <mergeCell ref="V1:V3"/>
    <mergeCell ref="W1:W3"/>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54"/>
  <sheetViews>
    <sheetView topLeftCell="A49" workbookViewId="0">
      <selection activeCell="F71" sqref="F71"/>
    </sheetView>
  </sheetViews>
  <sheetFormatPr defaultColWidth="9" defaultRowHeight="13.5"/>
  <cols>
    <col min="3" max="3" width="11.5"/>
    <col min="14" max="14" width="10.375"/>
    <col min="18" max="18" width="11.5"/>
    <col min="20" max="20" width="62.875" customWidth="1"/>
    <col min="21" max="21" width="45.75" customWidth="1"/>
    <col min="22" max="22" width="140.25" customWidth="1"/>
  </cols>
  <sheetData>
    <row r="1" s="1" customFormat="1" ht="14.25" spans="1:23">
      <c r="A1" s="2" t="s">
        <v>0</v>
      </c>
      <c r="B1" s="2" t="s">
        <v>1</v>
      </c>
      <c r="C1" s="2" t="s">
        <v>2</v>
      </c>
      <c r="D1" s="2" t="s">
        <v>3</v>
      </c>
      <c r="E1" s="2" t="s">
        <v>4</v>
      </c>
      <c r="F1" s="2"/>
      <c r="G1" s="2"/>
      <c r="H1" s="3" t="s">
        <v>5</v>
      </c>
      <c r="I1" s="3"/>
      <c r="J1" s="3"/>
      <c r="K1" s="3"/>
      <c r="L1" s="3"/>
      <c r="M1" s="3"/>
      <c r="N1" s="3"/>
      <c r="O1" s="3" t="s">
        <v>6</v>
      </c>
      <c r="P1" s="3"/>
      <c r="Q1" s="3"/>
      <c r="R1" s="2" t="s">
        <v>7</v>
      </c>
      <c r="S1" s="2" t="s">
        <v>8</v>
      </c>
      <c r="T1" s="2" t="s">
        <v>9</v>
      </c>
      <c r="U1" s="2" t="s">
        <v>10</v>
      </c>
      <c r="V1" s="9" t="s">
        <v>11</v>
      </c>
      <c r="W1" s="2" t="s">
        <v>12</v>
      </c>
    </row>
    <row r="2" s="1" customFormat="1" ht="14.25" spans="1:23">
      <c r="A2" s="2"/>
      <c r="B2" s="2"/>
      <c r="C2" s="2"/>
      <c r="D2" s="2"/>
      <c r="E2" s="3" t="s">
        <v>13</v>
      </c>
      <c r="F2" s="3" t="s">
        <v>14</v>
      </c>
      <c r="G2" s="3" t="s">
        <v>7</v>
      </c>
      <c r="H2" s="2" t="s">
        <v>15</v>
      </c>
      <c r="I2" s="2" t="s">
        <v>16</v>
      </c>
      <c r="J2" s="2"/>
      <c r="K2" s="2"/>
      <c r="L2" s="2" t="s">
        <v>17</v>
      </c>
      <c r="M2" s="2"/>
      <c r="N2" s="2" t="s">
        <v>7</v>
      </c>
      <c r="O2" s="2" t="s">
        <v>13</v>
      </c>
      <c r="P2" s="2" t="s">
        <v>14</v>
      </c>
      <c r="Q2" s="2" t="s">
        <v>7</v>
      </c>
      <c r="R2" s="2"/>
      <c r="S2" s="2"/>
      <c r="T2" s="2"/>
      <c r="U2" s="2"/>
      <c r="V2" s="9"/>
      <c r="W2" s="2"/>
    </row>
    <row r="3" s="1" customFormat="1" ht="28.5" spans="1:23">
      <c r="A3" s="2"/>
      <c r="B3" s="2"/>
      <c r="C3" s="2"/>
      <c r="D3" s="2"/>
      <c r="E3" s="3"/>
      <c r="F3" s="3"/>
      <c r="G3" s="3"/>
      <c r="H3" s="2" t="s">
        <v>18</v>
      </c>
      <c r="I3" s="2" t="s">
        <v>19</v>
      </c>
      <c r="J3" s="2" t="s">
        <v>20</v>
      </c>
      <c r="K3" s="2" t="s">
        <v>21</v>
      </c>
      <c r="L3" s="2" t="s">
        <v>22</v>
      </c>
      <c r="M3" s="2" t="s">
        <v>23</v>
      </c>
      <c r="N3" s="2"/>
      <c r="O3" s="2"/>
      <c r="P3" s="2"/>
      <c r="Q3" s="2"/>
      <c r="R3" s="2"/>
      <c r="S3" s="2"/>
      <c r="T3" s="2"/>
      <c r="U3" s="2"/>
      <c r="V3" s="9"/>
      <c r="W3" s="2"/>
    </row>
    <row r="4" s="1" customFormat="1" ht="30" customHeight="1" spans="1:23">
      <c r="A4" s="4">
        <v>1</v>
      </c>
      <c r="B4" s="4" t="s">
        <v>303</v>
      </c>
      <c r="C4" s="4">
        <v>2023222074</v>
      </c>
      <c r="D4" s="5" t="s">
        <v>304</v>
      </c>
      <c r="E4" s="6">
        <v>70</v>
      </c>
      <c r="F4" s="4">
        <v>20</v>
      </c>
      <c r="G4" s="4">
        <f>E4+F4</f>
        <v>90</v>
      </c>
      <c r="H4" s="4">
        <v>81</v>
      </c>
      <c r="I4" s="4">
        <v>0</v>
      </c>
      <c r="J4" s="4">
        <v>0</v>
      </c>
      <c r="K4" s="4">
        <v>10</v>
      </c>
      <c r="L4" s="8">
        <v>40</v>
      </c>
      <c r="M4" s="4">
        <v>70</v>
      </c>
      <c r="N4" s="4">
        <f>H4*0.7+(I4+J4+K4)*0.2+0.1*(L4+M4)</f>
        <v>69.7</v>
      </c>
      <c r="O4" s="4">
        <v>50</v>
      </c>
      <c r="P4" s="4">
        <v>50</v>
      </c>
      <c r="Q4" s="4">
        <f>O4+P4</f>
        <v>100</v>
      </c>
      <c r="R4" s="4">
        <f>0.25*G4+0.6*N4+0.15*Q4</f>
        <v>79.32</v>
      </c>
      <c r="S4" s="4">
        <v>1</v>
      </c>
      <c r="T4" s="4" t="s">
        <v>305</v>
      </c>
      <c r="U4" s="4" t="s">
        <v>306</v>
      </c>
      <c r="V4" s="10" t="s">
        <v>307</v>
      </c>
      <c r="W4" s="4"/>
    </row>
    <row r="5" s="1" customFormat="1" ht="30" customHeight="1" spans="1:23">
      <c r="A5" s="4">
        <v>2</v>
      </c>
      <c r="B5" s="4" t="s">
        <v>303</v>
      </c>
      <c r="C5" s="4">
        <v>2023222068</v>
      </c>
      <c r="D5" s="5" t="s">
        <v>308</v>
      </c>
      <c r="E5" s="6">
        <v>70</v>
      </c>
      <c r="F5" s="4">
        <v>14</v>
      </c>
      <c r="G5" s="4">
        <f>E5+F5</f>
        <v>84</v>
      </c>
      <c r="H5" s="4">
        <v>84.11</v>
      </c>
      <c r="I5" s="4">
        <v>0</v>
      </c>
      <c r="J5" s="4">
        <v>0</v>
      </c>
      <c r="K5" s="4">
        <v>0</v>
      </c>
      <c r="L5" s="8">
        <v>0</v>
      </c>
      <c r="M5" s="4">
        <v>44</v>
      </c>
      <c r="N5" s="4">
        <f>H5*0.7+(I5+J5+K5)*0.2+0.1*(L5+M5)</f>
        <v>63.277</v>
      </c>
      <c r="O5" s="4">
        <v>50</v>
      </c>
      <c r="P5" s="4">
        <v>50</v>
      </c>
      <c r="Q5" s="4">
        <f>O5+P5</f>
        <v>100</v>
      </c>
      <c r="R5" s="4">
        <f>0.25*G5+0.6*N5+0.15*Q5</f>
        <v>73.9662</v>
      </c>
      <c r="S5" s="4">
        <v>2</v>
      </c>
      <c r="T5" s="4" t="s">
        <v>309</v>
      </c>
      <c r="U5" s="4" t="s">
        <v>310</v>
      </c>
      <c r="V5" s="10" t="s">
        <v>311</v>
      </c>
      <c r="W5" s="4"/>
    </row>
    <row r="6" s="1" customFormat="1" ht="30" customHeight="1" spans="1:23">
      <c r="A6" s="4">
        <v>3</v>
      </c>
      <c r="B6" s="4" t="s">
        <v>312</v>
      </c>
      <c r="C6" s="4">
        <v>2023222063</v>
      </c>
      <c r="D6" s="5" t="s">
        <v>313</v>
      </c>
      <c r="E6" s="6">
        <v>70</v>
      </c>
      <c r="F6" s="4">
        <v>0</v>
      </c>
      <c r="G6" s="4">
        <f>E6+F6</f>
        <v>70</v>
      </c>
      <c r="H6" s="4">
        <v>84</v>
      </c>
      <c r="I6" s="4">
        <v>0</v>
      </c>
      <c r="J6" s="4">
        <v>0</v>
      </c>
      <c r="K6" s="4">
        <v>0</v>
      </c>
      <c r="L6" s="8">
        <v>0</v>
      </c>
      <c r="M6" s="4">
        <v>109.33</v>
      </c>
      <c r="N6" s="4">
        <f>H6*0.7+(I6+J6+K6)*0.2+0.1*(L6+M6)</f>
        <v>69.733</v>
      </c>
      <c r="O6" s="4">
        <v>50</v>
      </c>
      <c r="P6" s="4">
        <v>47</v>
      </c>
      <c r="Q6" s="4">
        <f>O6+P6</f>
        <v>97</v>
      </c>
      <c r="R6" s="4">
        <f>0.25*G6+0.6*N6+0.15*Q6</f>
        <v>73.8898</v>
      </c>
      <c r="S6" s="4">
        <v>3</v>
      </c>
      <c r="T6" s="4"/>
      <c r="U6" s="4" t="s">
        <v>314</v>
      </c>
      <c r="V6" s="10" t="s">
        <v>315</v>
      </c>
      <c r="W6" s="4"/>
    </row>
    <row r="7" s="1" customFormat="1" ht="30" customHeight="1" spans="1:23">
      <c r="A7" s="4">
        <v>4</v>
      </c>
      <c r="B7" s="4" t="s">
        <v>312</v>
      </c>
      <c r="C7" s="4">
        <v>2023222067</v>
      </c>
      <c r="D7" s="5" t="s">
        <v>316</v>
      </c>
      <c r="E7" s="6">
        <v>70</v>
      </c>
      <c r="F7" s="4">
        <v>12</v>
      </c>
      <c r="G7" s="4">
        <f>E7+F7</f>
        <v>82</v>
      </c>
      <c r="H7" s="4">
        <v>85.7</v>
      </c>
      <c r="I7" s="4">
        <v>0</v>
      </c>
      <c r="J7" s="4">
        <v>0</v>
      </c>
      <c r="K7" s="4">
        <v>0</v>
      </c>
      <c r="L7" s="8">
        <v>0</v>
      </c>
      <c r="M7" s="4">
        <v>45.3333</v>
      </c>
      <c r="N7" s="4">
        <f>H7*0.7+(I7+J7+K7)*0.2+0.1*(L7+M7)</f>
        <v>64.52333</v>
      </c>
      <c r="O7" s="4">
        <v>50</v>
      </c>
      <c r="P7" s="4">
        <v>26</v>
      </c>
      <c r="Q7" s="4">
        <f>O7+P7</f>
        <v>76</v>
      </c>
      <c r="R7" s="4">
        <f>0.25*G7+0.6*N7+0.15*Q7</f>
        <v>70.613998</v>
      </c>
      <c r="S7" s="4">
        <v>4</v>
      </c>
      <c r="T7" s="4" t="s">
        <v>317</v>
      </c>
      <c r="U7" s="4" t="s">
        <v>318</v>
      </c>
      <c r="V7" s="10" t="s">
        <v>319</v>
      </c>
      <c r="W7" s="4"/>
    </row>
    <row r="8" s="1" customFormat="1" ht="30" customHeight="1" spans="1:23">
      <c r="A8" s="4">
        <v>5</v>
      </c>
      <c r="B8" s="4" t="s">
        <v>312</v>
      </c>
      <c r="C8" s="4">
        <v>2023222075</v>
      </c>
      <c r="D8" s="5" t="s">
        <v>320</v>
      </c>
      <c r="E8" s="6">
        <v>70</v>
      </c>
      <c r="F8" s="4">
        <v>6</v>
      </c>
      <c r="G8" s="4">
        <f>E8+F8</f>
        <v>76</v>
      </c>
      <c r="H8" s="4">
        <v>89.68</v>
      </c>
      <c r="I8" s="4">
        <v>0</v>
      </c>
      <c r="J8" s="4">
        <v>0</v>
      </c>
      <c r="K8" s="4">
        <v>0</v>
      </c>
      <c r="L8" s="4">
        <v>0</v>
      </c>
      <c r="M8" s="4">
        <v>0</v>
      </c>
      <c r="N8" s="4">
        <f>H8*0.7+(I8+J8+K8)*0.2+0.1*(L8+M8)</f>
        <v>62.776</v>
      </c>
      <c r="O8" s="4">
        <v>50</v>
      </c>
      <c r="P8" s="4">
        <v>39.5</v>
      </c>
      <c r="Q8" s="4">
        <f>O8+P8</f>
        <v>89.5</v>
      </c>
      <c r="R8" s="4">
        <f>0.25*G8+0.6*N8+0.15*Q8</f>
        <v>70.0906</v>
      </c>
      <c r="S8" s="4">
        <v>5</v>
      </c>
      <c r="T8" s="4" t="s">
        <v>321</v>
      </c>
      <c r="U8" s="4"/>
      <c r="V8" s="8" t="s">
        <v>322</v>
      </c>
      <c r="W8" s="4"/>
    </row>
    <row r="9" s="1" customFormat="1" ht="30" customHeight="1" spans="1:23">
      <c r="A9" s="4">
        <v>6</v>
      </c>
      <c r="B9" s="4" t="s">
        <v>312</v>
      </c>
      <c r="C9" s="4">
        <v>2023222061</v>
      </c>
      <c r="D9" s="5" t="s">
        <v>323</v>
      </c>
      <c r="E9" s="6">
        <v>70</v>
      </c>
      <c r="F9" s="4">
        <v>4.5</v>
      </c>
      <c r="G9" s="4">
        <f>E9+F9</f>
        <v>74.5</v>
      </c>
      <c r="H9" s="4">
        <v>81.26</v>
      </c>
      <c r="I9" s="4">
        <v>0</v>
      </c>
      <c r="J9" s="4">
        <v>0</v>
      </c>
      <c r="K9" s="4">
        <v>5</v>
      </c>
      <c r="L9" s="8">
        <v>15</v>
      </c>
      <c r="M9" s="4">
        <v>34</v>
      </c>
      <c r="N9" s="4">
        <f>H9*0.7+(I9+J9+K9)*0.2+0.1*(L9+M9)</f>
        <v>62.782</v>
      </c>
      <c r="O9" s="4">
        <v>50</v>
      </c>
      <c r="P9" s="4">
        <v>28</v>
      </c>
      <c r="Q9" s="4">
        <f>O9+P9</f>
        <v>78</v>
      </c>
      <c r="R9" s="4">
        <f>0.25*G9+0.6*N9+0.15*Q9</f>
        <v>67.9942</v>
      </c>
      <c r="S9" s="4">
        <v>6</v>
      </c>
      <c r="T9" s="4" t="s">
        <v>324</v>
      </c>
      <c r="U9" s="4" t="s">
        <v>325</v>
      </c>
      <c r="V9" s="10" t="s">
        <v>326</v>
      </c>
      <c r="W9" s="4"/>
    </row>
    <row r="10" s="1" customFormat="1" ht="30" customHeight="1" spans="1:23">
      <c r="A10" s="4">
        <v>7</v>
      </c>
      <c r="B10" s="4" t="s">
        <v>312</v>
      </c>
      <c r="C10" s="4">
        <v>2023222073</v>
      </c>
      <c r="D10" s="5" t="s">
        <v>327</v>
      </c>
      <c r="E10" s="6">
        <v>70</v>
      </c>
      <c r="F10" s="4">
        <v>2</v>
      </c>
      <c r="G10" s="4">
        <f>E10+F10</f>
        <v>72</v>
      </c>
      <c r="H10" s="4">
        <v>82.5</v>
      </c>
      <c r="I10" s="4">
        <v>0</v>
      </c>
      <c r="J10" s="4">
        <v>0</v>
      </c>
      <c r="K10" s="4">
        <v>0</v>
      </c>
      <c r="L10" s="8">
        <v>0</v>
      </c>
      <c r="M10" s="4">
        <v>0</v>
      </c>
      <c r="N10" s="4">
        <f>H10*0.7+(I10+J10+K10)*0.2+0.1*(L10+M10)</f>
        <v>57.75</v>
      </c>
      <c r="O10" s="4">
        <v>50</v>
      </c>
      <c r="P10" s="4">
        <v>50</v>
      </c>
      <c r="Q10" s="4">
        <f>O10+P10</f>
        <v>100</v>
      </c>
      <c r="R10" s="4">
        <f>0.25*G10+0.6*N10+0.15*Q10</f>
        <v>67.65</v>
      </c>
      <c r="S10" s="4">
        <v>7</v>
      </c>
      <c r="T10" s="4" t="s">
        <v>328</v>
      </c>
      <c r="U10" s="4"/>
      <c r="V10" s="10" t="s">
        <v>329</v>
      </c>
      <c r="W10" s="4"/>
    </row>
    <row r="11" s="1" customFormat="1" ht="30" customHeight="1" spans="1:23">
      <c r="A11" s="4">
        <v>8</v>
      </c>
      <c r="B11" s="4" t="s">
        <v>330</v>
      </c>
      <c r="C11" s="4">
        <v>2023222051</v>
      </c>
      <c r="D11" s="5" t="s">
        <v>331</v>
      </c>
      <c r="E11" s="6">
        <v>70</v>
      </c>
      <c r="F11" s="4">
        <v>16.5</v>
      </c>
      <c r="G11" s="4">
        <f>E11+F11</f>
        <v>86.5</v>
      </c>
      <c r="H11" s="4">
        <v>80.74</v>
      </c>
      <c r="I11" s="4"/>
      <c r="J11" s="4"/>
      <c r="K11" s="4"/>
      <c r="L11" s="8"/>
      <c r="M11" s="4"/>
      <c r="N11" s="4">
        <f>0.7*H11+0.2*(I11+J11+K11)+0.1*(L11+M11)</f>
        <v>56.518</v>
      </c>
      <c r="O11" s="4">
        <v>50</v>
      </c>
      <c r="P11" s="4">
        <v>27</v>
      </c>
      <c r="Q11" s="4">
        <f>O11+P11</f>
        <v>77</v>
      </c>
      <c r="R11" s="4">
        <f>0.25*G11+0.6*N11+0.15*Q11</f>
        <v>67.0858</v>
      </c>
      <c r="S11" s="4">
        <v>8</v>
      </c>
      <c r="T11" s="4" t="s">
        <v>332</v>
      </c>
      <c r="U11" s="4"/>
      <c r="V11" s="10" t="s">
        <v>333</v>
      </c>
      <c r="W11" s="4"/>
    </row>
    <row r="12" s="1" customFormat="1" ht="30" customHeight="1" spans="1:23">
      <c r="A12" s="4">
        <v>9</v>
      </c>
      <c r="B12" s="4" t="s">
        <v>312</v>
      </c>
      <c r="C12" s="4">
        <v>2023222089</v>
      </c>
      <c r="D12" s="5" t="s">
        <v>334</v>
      </c>
      <c r="E12" s="6">
        <v>70</v>
      </c>
      <c r="F12" s="4">
        <v>10.5</v>
      </c>
      <c r="G12" s="4">
        <f>E12+F12</f>
        <v>80.5</v>
      </c>
      <c r="H12" s="4">
        <v>83.89</v>
      </c>
      <c r="I12" s="4">
        <v>0</v>
      </c>
      <c r="J12" s="4">
        <v>0</v>
      </c>
      <c r="K12" s="4">
        <v>0</v>
      </c>
      <c r="L12" s="8">
        <v>0</v>
      </c>
      <c r="M12" s="4">
        <v>7.33333</v>
      </c>
      <c r="N12" s="4">
        <f>H12*0.7+(I12+J12+K12)*0.2+0.1*(L12+M12)</f>
        <v>59.456333</v>
      </c>
      <c r="O12" s="4">
        <v>50</v>
      </c>
      <c r="P12" s="4">
        <v>21</v>
      </c>
      <c r="Q12" s="4">
        <f>O12+P12</f>
        <v>71</v>
      </c>
      <c r="R12" s="4">
        <f>0.25*G12+0.6*N12+0.15*Q12</f>
        <v>66.4487998</v>
      </c>
      <c r="S12" s="4">
        <v>9</v>
      </c>
      <c r="T12" s="4" t="s">
        <v>335</v>
      </c>
      <c r="U12" s="4" t="s">
        <v>336</v>
      </c>
      <c r="V12" s="10" t="s">
        <v>337</v>
      </c>
      <c r="W12" s="4"/>
    </row>
    <row r="13" s="1" customFormat="1" ht="30" customHeight="1" spans="1:23">
      <c r="A13" s="4">
        <v>10</v>
      </c>
      <c r="B13" s="4" t="s">
        <v>303</v>
      </c>
      <c r="C13" s="4">
        <v>2023222078</v>
      </c>
      <c r="D13" s="5" t="s">
        <v>338</v>
      </c>
      <c r="E13" s="6">
        <v>70</v>
      </c>
      <c r="F13" s="4">
        <v>2</v>
      </c>
      <c r="G13" s="4">
        <f>E13+F13</f>
        <v>72</v>
      </c>
      <c r="H13" s="4">
        <v>83.6</v>
      </c>
      <c r="I13" s="4">
        <v>0</v>
      </c>
      <c r="J13" s="4">
        <v>0</v>
      </c>
      <c r="K13" s="4">
        <v>0</v>
      </c>
      <c r="L13" s="8">
        <v>0</v>
      </c>
      <c r="M13" s="4">
        <v>30</v>
      </c>
      <c r="N13" s="4">
        <f>H13*0.7+(I13+J13+K13)*0.2+0.1*(L13+M13)</f>
        <v>61.52</v>
      </c>
      <c r="O13" s="4">
        <v>50</v>
      </c>
      <c r="P13" s="4">
        <v>26.5</v>
      </c>
      <c r="Q13" s="4">
        <f>O13+P13</f>
        <v>76.5</v>
      </c>
      <c r="R13" s="4">
        <f>0.25*G13+0.6*N13+0.15*Q13</f>
        <v>66.387</v>
      </c>
      <c r="S13" s="4">
        <v>10</v>
      </c>
      <c r="T13" s="4" t="s">
        <v>276</v>
      </c>
      <c r="U13" s="4" t="s">
        <v>339</v>
      </c>
      <c r="V13" s="10" t="s">
        <v>340</v>
      </c>
      <c r="W13" s="4"/>
    </row>
    <row r="14" s="1" customFormat="1" ht="30" customHeight="1" spans="1:23">
      <c r="A14" s="4">
        <v>11</v>
      </c>
      <c r="B14" s="4" t="s">
        <v>303</v>
      </c>
      <c r="C14" s="4">
        <v>2023222062</v>
      </c>
      <c r="D14" s="5" t="s">
        <v>341</v>
      </c>
      <c r="E14" s="6">
        <v>70</v>
      </c>
      <c r="F14" s="4">
        <v>9</v>
      </c>
      <c r="G14" s="4">
        <f>E14+F14</f>
        <v>79</v>
      </c>
      <c r="H14" s="4">
        <v>83.16</v>
      </c>
      <c r="I14" s="4">
        <v>0</v>
      </c>
      <c r="J14" s="4">
        <v>0</v>
      </c>
      <c r="K14" s="4">
        <v>0</v>
      </c>
      <c r="L14" s="8">
        <v>0</v>
      </c>
      <c r="M14" s="4">
        <v>0</v>
      </c>
      <c r="N14" s="4">
        <f>H14*0.7+(I14+J14+K14)*0.2+0.1*(L14+M14)</f>
        <v>58.212</v>
      </c>
      <c r="O14" s="4">
        <v>50</v>
      </c>
      <c r="P14" s="4">
        <v>22</v>
      </c>
      <c r="Q14" s="4">
        <f>O14+P14</f>
        <v>72</v>
      </c>
      <c r="R14" s="4">
        <f>0.25*G14+0.6*N14+0.15*Q14</f>
        <v>65.4772</v>
      </c>
      <c r="S14" s="4">
        <v>11</v>
      </c>
      <c r="T14" s="4" t="s">
        <v>342</v>
      </c>
      <c r="U14" s="4"/>
      <c r="V14" s="10" t="s">
        <v>343</v>
      </c>
      <c r="W14" s="4"/>
    </row>
    <row r="15" s="1" customFormat="1" ht="30" customHeight="1" spans="1:23">
      <c r="A15" s="4">
        <v>12</v>
      </c>
      <c r="B15" s="4" t="s">
        <v>303</v>
      </c>
      <c r="C15" s="4">
        <v>2023222088</v>
      </c>
      <c r="D15" s="5" t="s">
        <v>344</v>
      </c>
      <c r="E15" s="6">
        <v>70</v>
      </c>
      <c r="F15" s="4">
        <v>10</v>
      </c>
      <c r="G15" s="4">
        <f>E15+F15</f>
        <v>80</v>
      </c>
      <c r="H15" s="4">
        <v>83.21</v>
      </c>
      <c r="I15" s="4">
        <v>0</v>
      </c>
      <c r="J15" s="4">
        <v>0</v>
      </c>
      <c r="K15" s="4">
        <v>0</v>
      </c>
      <c r="L15" s="8">
        <v>0</v>
      </c>
      <c r="M15" s="4">
        <v>0</v>
      </c>
      <c r="N15" s="4">
        <f>H15*0.7+(I15+J15+K15)*0.2+0.1*(L15+M15)</f>
        <v>58.247</v>
      </c>
      <c r="O15" s="4">
        <v>50</v>
      </c>
      <c r="P15" s="4">
        <v>19</v>
      </c>
      <c r="Q15" s="4">
        <f>O15+P15</f>
        <v>69</v>
      </c>
      <c r="R15" s="4">
        <f>0.25*G15+0.6*N15+0.15*Q15</f>
        <v>65.2982</v>
      </c>
      <c r="S15" s="4">
        <v>12</v>
      </c>
      <c r="T15" s="4" t="s">
        <v>345</v>
      </c>
      <c r="U15" s="4"/>
      <c r="V15" s="10" t="s">
        <v>346</v>
      </c>
      <c r="W15" s="4"/>
    </row>
    <row r="16" s="1" customFormat="1" ht="30" customHeight="1" spans="1:23">
      <c r="A16" s="4">
        <v>13</v>
      </c>
      <c r="B16" s="4" t="s">
        <v>303</v>
      </c>
      <c r="C16" s="4">
        <v>2023222066</v>
      </c>
      <c r="D16" s="5" t="s">
        <v>347</v>
      </c>
      <c r="E16" s="6">
        <v>70</v>
      </c>
      <c r="F16" s="4">
        <v>6</v>
      </c>
      <c r="G16" s="4">
        <f>E16+F16</f>
        <v>76</v>
      </c>
      <c r="H16" s="4">
        <v>84.7</v>
      </c>
      <c r="I16" s="4">
        <v>0</v>
      </c>
      <c r="J16" s="4">
        <v>0</v>
      </c>
      <c r="K16" s="4">
        <v>0</v>
      </c>
      <c r="L16" s="8">
        <v>0</v>
      </c>
      <c r="M16" s="4">
        <v>0</v>
      </c>
      <c r="N16" s="4">
        <f>H16*0.7+(I16+J16+K16)*0.2+0.1*(L16+M16)</f>
        <v>59.29</v>
      </c>
      <c r="O16" s="4">
        <v>50</v>
      </c>
      <c r="P16" s="4">
        <v>17.5</v>
      </c>
      <c r="Q16" s="4">
        <f>O16+P16</f>
        <v>67.5</v>
      </c>
      <c r="R16" s="4">
        <f>0.25*G16+0.6*N16+0.15*Q16</f>
        <v>64.699</v>
      </c>
      <c r="S16" s="4">
        <v>13</v>
      </c>
      <c r="T16" s="4" t="s">
        <v>348</v>
      </c>
      <c r="U16" s="4" t="s">
        <v>349</v>
      </c>
      <c r="V16" s="10" t="s">
        <v>350</v>
      </c>
      <c r="W16" s="4"/>
    </row>
    <row r="17" s="1" customFormat="1" ht="30" customHeight="1" spans="1:23">
      <c r="A17" s="4">
        <v>14</v>
      </c>
      <c r="B17" s="4" t="s">
        <v>312</v>
      </c>
      <c r="C17" s="4">
        <v>2023222071</v>
      </c>
      <c r="D17" s="5" t="s">
        <v>351</v>
      </c>
      <c r="E17" s="6">
        <v>70</v>
      </c>
      <c r="F17" s="4">
        <v>0</v>
      </c>
      <c r="G17" s="4">
        <v>70</v>
      </c>
      <c r="H17" s="4">
        <v>79.05</v>
      </c>
      <c r="I17" s="4">
        <v>20</v>
      </c>
      <c r="J17" s="4">
        <v>0</v>
      </c>
      <c r="K17" s="4">
        <v>0</v>
      </c>
      <c r="L17" s="8">
        <v>0</v>
      </c>
      <c r="M17" s="4">
        <v>0</v>
      </c>
      <c r="N17" s="4">
        <f>H17*0.7+(I17+J17+K17)*0.2+0.1*(L17+M17)</f>
        <v>59.335</v>
      </c>
      <c r="O17" s="4">
        <v>50</v>
      </c>
      <c r="P17" s="4">
        <v>27</v>
      </c>
      <c r="Q17" s="4">
        <v>77</v>
      </c>
      <c r="R17" s="4">
        <f>0.25*G17+0.6*N17+0.15*Q17</f>
        <v>64.651</v>
      </c>
      <c r="S17" s="4">
        <v>14</v>
      </c>
      <c r="T17" s="4"/>
      <c r="U17" s="4"/>
      <c r="V17" s="10"/>
      <c r="W17" s="4"/>
    </row>
    <row r="18" s="1" customFormat="1" ht="30" customHeight="1" spans="1:23">
      <c r="A18" s="4">
        <v>15</v>
      </c>
      <c r="B18" s="4" t="s">
        <v>312</v>
      </c>
      <c r="C18" s="4">
        <v>2023222069</v>
      </c>
      <c r="D18" s="5" t="s">
        <v>352</v>
      </c>
      <c r="E18" s="6">
        <v>70</v>
      </c>
      <c r="F18" s="4">
        <v>9</v>
      </c>
      <c r="G18" s="4">
        <f>E18+F18</f>
        <v>79</v>
      </c>
      <c r="H18" s="4">
        <v>83.55</v>
      </c>
      <c r="I18" s="4">
        <v>0</v>
      </c>
      <c r="J18" s="4">
        <v>0</v>
      </c>
      <c r="K18" s="4">
        <v>0</v>
      </c>
      <c r="L18" s="8">
        <v>0</v>
      </c>
      <c r="M18" s="4">
        <v>0</v>
      </c>
      <c r="N18" s="4">
        <f>H18*0.7+(I18+J18+K18)*0.2+0.1*(L18+M18)</f>
        <v>58.485</v>
      </c>
      <c r="O18" s="4">
        <v>50</v>
      </c>
      <c r="P18" s="4">
        <v>12.5</v>
      </c>
      <c r="Q18" s="4">
        <f>O18+P18</f>
        <v>62.5</v>
      </c>
      <c r="R18" s="4">
        <f>0.25*G18+0.6*N18+0.15*Q18</f>
        <v>64.216</v>
      </c>
      <c r="S18" s="4">
        <v>15</v>
      </c>
      <c r="T18" s="4" t="s">
        <v>353</v>
      </c>
      <c r="U18" s="4"/>
      <c r="V18" s="10" t="s">
        <v>354</v>
      </c>
      <c r="W18" s="4"/>
    </row>
    <row r="19" s="1" customFormat="1" ht="30" customHeight="1" spans="1:23">
      <c r="A19" s="4">
        <v>16</v>
      </c>
      <c r="B19" s="4" t="s">
        <v>312</v>
      </c>
      <c r="C19" s="4">
        <v>2023222097</v>
      </c>
      <c r="D19" s="5" t="s">
        <v>355</v>
      </c>
      <c r="E19" s="6">
        <v>70</v>
      </c>
      <c r="F19" s="4">
        <v>7</v>
      </c>
      <c r="G19" s="4">
        <f>E19+F19</f>
        <v>77</v>
      </c>
      <c r="H19" s="4">
        <v>79.05</v>
      </c>
      <c r="I19" s="4">
        <v>0</v>
      </c>
      <c r="J19" s="4">
        <v>0</v>
      </c>
      <c r="K19" s="4">
        <v>0</v>
      </c>
      <c r="L19" s="8">
        <v>15</v>
      </c>
      <c r="M19" s="4">
        <v>2</v>
      </c>
      <c r="N19" s="4">
        <f>H19*0.7+(I19+J19+K19)*0.2+0.1*(L19+M19)</f>
        <v>57.035</v>
      </c>
      <c r="O19" s="4">
        <v>50</v>
      </c>
      <c r="P19" s="4">
        <v>21.5</v>
      </c>
      <c r="Q19" s="4">
        <f>O19+P19</f>
        <v>71.5</v>
      </c>
      <c r="R19" s="4">
        <f>0.25*G19+0.6*N19+0.15*Q19</f>
        <v>64.196</v>
      </c>
      <c r="S19" s="4">
        <v>16</v>
      </c>
      <c r="T19" s="4" t="s">
        <v>356</v>
      </c>
      <c r="U19" s="4" t="s">
        <v>357</v>
      </c>
      <c r="V19" s="10" t="s">
        <v>358</v>
      </c>
      <c r="W19" s="4"/>
    </row>
    <row r="20" s="1" customFormat="1" ht="30" customHeight="1" spans="1:23">
      <c r="A20" s="4">
        <v>17</v>
      </c>
      <c r="B20" s="4" t="s">
        <v>330</v>
      </c>
      <c r="C20" s="4">
        <v>2023222052</v>
      </c>
      <c r="D20" s="5" t="s">
        <v>359</v>
      </c>
      <c r="E20" s="6">
        <v>70</v>
      </c>
      <c r="F20" s="4"/>
      <c r="G20" s="4">
        <f>E20+F20</f>
        <v>70</v>
      </c>
      <c r="H20" s="4">
        <v>86.58</v>
      </c>
      <c r="I20" s="4"/>
      <c r="J20" s="4"/>
      <c r="K20" s="4"/>
      <c r="L20" s="8"/>
      <c r="M20" s="4"/>
      <c r="N20" s="4">
        <f>0.7*H20+0.2*(I20+J20+K20)+0.1*(L20+M20)</f>
        <v>60.606</v>
      </c>
      <c r="O20" s="4">
        <v>50</v>
      </c>
      <c r="P20" s="4">
        <v>15</v>
      </c>
      <c r="Q20" s="4">
        <f>O20+P20</f>
        <v>65</v>
      </c>
      <c r="R20" s="4">
        <f>0.25*G20+0.6*N20+0.15*Q20</f>
        <v>63.6136</v>
      </c>
      <c r="S20" s="4">
        <v>17</v>
      </c>
      <c r="T20" s="4"/>
      <c r="U20" s="4"/>
      <c r="V20" s="10" t="s">
        <v>360</v>
      </c>
      <c r="W20" s="4"/>
    </row>
    <row r="21" s="1" customFormat="1" ht="30" customHeight="1" spans="1:23">
      <c r="A21" s="4">
        <v>18</v>
      </c>
      <c r="B21" s="4" t="s">
        <v>312</v>
      </c>
      <c r="C21" s="4">
        <v>2023222087</v>
      </c>
      <c r="D21" s="5" t="s">
        <v>361</v>
      </c>
      <c r="E21" s="6">
        <v>70</v>
      </c>
      <c r="F21" s="4">
        <v>0</v>
      </c>
      <c r="G21" s="4">
        <f>E21+F21</f>
        <v>70</v>
      </c>
      <c r="H21" s="4">
        <v>83.26</v>
      </c>
      <c r="I21" s="4">
        <v>0</v>
      </c>
      <c r="J21" s="4">
        <v>0</v>
      </c>
      <c r="K21" s="4">
        <v>0</v>
      </c>
      <c r="L21" s="8">
        <v>0</v>
      </c>
      <c r="M21" s="4">
        <v>0</v>
      </c>
      <c r="N21" s="4">
        <f>H21*0.7+(I21+J21+K21)*0.2+0.1*(L21+M21)</f>
        <v>58.282</v>
      </c>
      <c r="O21" s="4">
        <v>50</v>
      </c>
      <c r="P21" s="4">
        <v>23</v>
      </c>
      <c r="Q21" s="4">
        <f>O21+P21</f>
        <v>73</v>
      </c>
      <c r="R21" s="4">
        <f>0.25*G21+0.6*N21+0.15*Q21</f>
        <v>63.4192</v>
      </c>
      <c r="S21" s="4">
        <v>18</v>
      </c>
      <c r="T21" s="4"/>
      <c r="U21" s="4"/>
      <c r="V21" s="10" t="s">
        <v>362</v>
      </c>
      <c r="W21" s="4"/>
    </row>
    <row r="22" s="1" customFormat="1" ht="30" customHeight="1" spans="1:23">
      <c r="A22" s="4">
        <v>19</v>
      </c>
      <c r="B22" s="4" t="s">
        <v>303</v>
      </c>
      <c r="C22" s="4">
        <v>2023222076</v>
      </c>
      <c r="D22" s="5" t="s">
        <v>363</v>
      </c>
      <c r="E22" s="6">
        <v>70</v>
      </c>
      <c r="F22" s="4">
        <v>6.5</v>
      </c>
      <c r="G22" s="4">
        <f>E22+F22</f>
        <v>76.5</v>
      </c>
      <c r="H22" s="4">
        <v>80.95</v>
      </c>
      <c r="I22" s="4">
        <v>0</v>
      </c>
      <c r="J22" s="4">
        <v>0</v>
      </c>
      <c r="K22" s="4">
        <v>0</v>
      </c>
      <c r="L22" s="8">
        <v>0</v>
      </c>
      <c r="M22" s="4">
        <v>0</v>
      </c>
      <c r="N22" s="4">
        <f>H22*0.7+(I22+J22+K22)*0.2+0.1*(L22+M22)</f>
        <v>56.665</v>
      </c>
      <c r="O22" s="4">
        <v>50</v>
      </c>
      <c r="P22" s="4">
        <v>15.5</v>
      </c>
      <c r="Q22" s="4">
        <f>O22+P22</f>
        <v>65.5</v>
      </c>
      <c r="R22" s="4">
        <f>0.25*G22+0.6*N22+0.15*Q22</f>
        <v>62.949</v>
      </c>
      <c r="S22" s="4">
        <v>19</v>
      </c>
      <c r="T22" s="4" t="s">
        <v>364</v>
      </c>
      <c r="U22" s="4"/>
      <c r="V22" s="10" t="s">
        <v>365</v>
      </c>
      <c r="W22" s="4"/>
    </row>
    <row r="23" s="1" customFormat="1" ht="30" customHeight="1" spans="1:23">
      <c r="A23" s="4">
        <v>20</v>
      </c>
      <c r="B23" s="4" t="s">
        <v>312</v>
      </c>
      <c r="C23" s="4">
        <v>2023222083</v>
      </c>
      <c r="D23" s="5" t="s">
        <v>366</v>
      </c>
      <c r="E23" s="6">
        <v>70</v>
      </c>
      <c r="F23" s="4">
        <v>0</v>
      </c>
      <c r="G23" s="4">
        <f>E23+F23</f>
        <v>70</v>
      </c>
      <c r="H23" s="4">
        <v>80.79</v>
      </c>
      <c r="I23" s="4">
        <v>0</v>
      </c>
      <c r="J23" s="4">
        <v>0</v>
      </c>
      <c r="K23" s="4">
        <v>0</v>
      </c>
      <c r="L23" s="8">
        <v>0</v>
      </c>
      <c r="M23" s="4">
        <v>0</v>
      </c>
      <c r="N23" s="4">
        <f>H23*0.7+(I23+J23+K23)*0.2+0.1*(L23+M23)</f>
        <v>56.553</v>
      </c>
      <c r="O23" s="4">
        <v>50</v>
      </c>
      <c r="P23" s="4">
        <v>25</v>
      </c>
      <c r="Q23" s="4">
        <f>O23+P23</f>
        <v>75</v>
      </c>
      <c r="R23" s="4">
        <f>0.25*G23+0.6*N23+0.15*Q23</f>
        <v>62.6818</v>
      </c>
      <c r="S23" s="4">
        <v>20</v>
      </c>
      <c r="T23" s="4"/>
      <c r="U23" s="4"/>
      <c r="V23" s="10" t="s">
        <v>367</v>
      </c>
      <c r="W23" s="4"/>
    </row>
    <row r="24" s="1" customFormat="1" ht="30" customHeight="1" spans="1:23">
      <c r="A24" s="4">
        <v>21</v>
      </c>
      <c r="B24" s="4" t="s">
        <v>330</v>
      </c>
      <c r="C24" s="4">
        <v>2023222055</v>
      </c>
      <c r="D24" s="5" t="s">
        <v>368</v>
      </c>
      <c r="E24" s="6">
        <v>70</v>
      </c>
      <c r="F24" s="4">
        <v>6</v>
      </c>
      <c r="G24" s="4">
        <f>E24+F24</f>
        <v>76</v>
      </c>
      <c r="H24" s="4">
        <v>82.15</v>
      </c>
      <c r="I24" s="4"/>
      <c r="J24" s="4"/>
      <c r="K24" s="4"/>
      <c r="L24" s="8"/>
      <c r="M24" s="4"/>
      <c r="N24" s="4">
        <f>0.7*H24+0.2*(I24+J24+K24)+0.1*(L24+M24)</f>
        <v>57.505</v>
      </c>
      <c r="O24" s="4">
        <v>50</v>
      </c>
      <c r="P24" s="4">
        <v>11</v>
      </c>
      <c r="Q24" s="4">
        <f>O24+P24</f>
        <v>61</v>
      </c>
      <c r="R24" s="4">
        <f>0.25*G24+0.6*N24+0.15*Q24</f>
        <v>62.653</v>
      </c>
      <c r="S24" s="4">
        <v>21</v>
      </c>
      <c r="T24" s="4" t="s">
        <v>369</v>
      </c>
      <c r="U24" s="4"/>
      <c r="V24" s="10" t="s">
        <v>370</v>
      </c>
      <c r="W24" s="4"/>
    </row>
    <row r="25" s="1" customFormat="1" ht="30" customHeight="1" spans="1:24">
      <c r="A25" s="4">
        <v>22</v>
      </c>
      <c r="B25" s="4" t="s">
        <v>312</v>
      </c>
      <c r="C25" s="4">
        <v>2023222086</v>
      </c>
      <c r="D25" s="4" t="s">
        <v>371</v>
      </c>
      <c r="E25" s="5">
        <v>70</v>
      </c>
      <c r="F25" s="6">
        <v>0</v>
      </c>
      <c r="G25" s="4">
        <f>E25+F25</f>
        <v>70</v>
      </c>
      <c r="H25" s="4">
        <v>87</v>
      </c>
      <c r="I25" s="4">
        <v>0</v>
      </c>
      <c r="J25" s="4">
        <v>0</v>
      </c>
      <c r="K25" s="4">
        <v>0</v>
      </c>
      <c r="L25" s="4">
        <v>0</v>
      </c>
      <c r="M25" s="8">
        <v>0</v>
      </c>
      <c r="N25" s="4">
        <f>H25*0.7+(I25+J25+K25)*0.2+0.1*(L25+M25)</f>
        <v>60.9</v>
      </c>
      <c r="O25" s="4">
        <v>50</v>
      </c>
      <c r="P25" s="4">
        <v>2</v>
      </c>
      <c r="Q25" s="4">
        <f>O25+P25</f>
        <v>52</v>
      </c>
      <c r="R25" s="4">
        <f>0.25*G25+0.6*N25+0.15*Q25</f>
        <v>61.84</v>
      </c>
      <c r="S25" s="4">
        <v>22</v>
      </c>
      <c r="T25" s="4"/>
      <c r="U25" s="4"/>
      <c r="V25" s="4" t="s">
        <v>372</v>
      </c>
      <c r="W25" s="10"/>
      <c r="X25" s="4"/>
    </row>
    <row r="26" s="1" customFormat="1" ht="30" customHeight="1" spans="1:23">
      <c r="A26" s="4">
        <v>23</v>
      </c>
      <c r="B26" s="4" t="s">
        <v>330</v>
      </c>
      <c r="C26" s="4">
        <v>2023222054</v>
      </c>
      <c r="D26" s="5" t="s">
        <v>373</v>
      </c>
      <c r="E26" s="6">
        <v>70</v>
      </c>
      <c r="F26" s="4">
        <v>5</v>
      </c>
      <c r="G26" s="4">
        <f>E26+F26</f>
        <v>75</v>
      </c>
      <c r="H26" s="4">
        <v>81.95</v>
      </c>
      <c r="I26" s="4"/>
      <c r="J26" s="4"/>
      <c r="K26" s="4"/>
      <c r="L26" s="8"/>
      <c r="M26" s="4"/>
      <c r="N26" s="4">
        <f>0.7*H26+0.2*(I26+J26+K26)+0.1*(L26+M26)</f>
        <v>57.365</v>
      </c>
      <c r="O26" s="4">
        <v>50</v>
      </c>
      <c r="P26" s="4">
        <v>7</v>
      </c>
      <c r="Q26" s="4">
        <f>O26+P26</f>
        <v>57</v>
      </c>
      <c r="R26" s="4">
        <f>0.25*G26+0.6*N26+0.15*Q26</f>
        <v>61.719</v>
      </c>
      <c r="S26" s="4">
        <v>23</v>
      </c>
      <c r="T26" s="4" t="s">
        <v>374</v>
      </c>
      <c r="U26" s="4"/>
      <c r="V26" s="10" t="s">
        <v>375</v>
      </c>
      <c r="W26" s="4"/>
    </row>
    <row r="27" s="1" customFormat="1" ht="30" customHeight="1" spans="1:23">
      <c r="A27" s="4">
        <v>24</v>
      </c>
      <c r="B27" s="4" t="s">
        <v>330</v>
      </c>
      <c r="C27" s="4">
        <v>2023222056</v>
      </c>
      <c r="D27" s="5" t="s">
        <v>376</v>
      </c>
      <c r="E27" s="6">
        <v>70</v>
      </c>
      <c r="F27" s="4"/>
      <c r="G27" s="4">
        <f>E27+F27</f>
        <v>70</v>
      </c>
      <c r="H27" s="4">
        <v>86.47</v>
      </c>
      <c r="I27" s="4"/>
      <c r="J27" s="4"/>
      <c r="K27" s="4"/>
      <c r="L27" s="8"/>
      <c r="M27" s="4"/>
      <c r="N27" s="4">
        <f>0.7*H27+0.2*(I27+J27+K27)+0.1*(L27+M27)</f>
        <v>60.529</v>
      </c>
      <c r="O27" s="4">
        <v>50</v>
      </c>
      <c r="P27" s="4">
        <v>1</v>
      </c>
      <c r="Q27" s="4">
        <f>O27+P27</f>
        <v>51</v>
      </c>
      <c r="R27" s="4">
        <f>0.25*G27+0.6*N27+0.15*Q27</f>
        <v>61.4674</v>
      </c>
      <c r="S27" s="4">
        <v>24</v>
      </c>
      <c r="T27" s="4"/>
      <c r="U27" s="4"/>
      <c r="V27" s="10" t="s">
        <v>377</v>
      </c>
      <c r="W27" s="4"/>
    </row>
    <row r="28" s="1" customFormat="1" ht="30" customHeight="1" spans="1:23">
      <c r="A28" s="4">
        <v>25</v>
      </c>
      <c r="B28" s="4" t="s">
        <v>303</v>
      </c>
      <c r="C28" s="4">
        <v>2023222082</v>
      </c>
      <c r="D28" s="5" t="s">
        <v>378</v>
      </c>
      <c r="E28" s="6">
        <v>70</v>
      </c>
      <c r="F28" s="4">
        <v>0</v>
      </c>
      <c r="G28" s="4">
        <f>E28+F28</f>
        <v>70</v>
      </c>
      <c r="H28" s="4">
        <v>84.47</v>
      </c>
      <c r="I28" s="4">
        <v>0</v>
      </c>
      <c r="J28" s="4">
        <v>0</v>
      </c>
      <c r="K28" s="4">
        <v>0</v>
      </c>
      <c r="L28" s="8">
        <v>0</v>
      </c>
      <c r="M28" s="4">
        <v>0</v>
      </c>
      <c r="N28" s="4">
        <f>H28*0.7+(I28+J28+K28)*0.2+0.1*(L28+M28)</f>
        <v>59.129</v>
      </c>
      <c r="O28" s="4">
        <v>50</v>
      </c>
      <c r="P28" s="4">
        <v>6.5</v>
      </c>
      <c r="Q28" s="4">
        <f>O28+P28</f>
        <v>56.5</v>
      </c>
      <c r="R28" s="4">
        <f>0.25*G28+0.6*N28+0.15*Q28</f>
        <v>61.4524</v>
      </c>
      <c r="S28" s="4">
        <v>25</v>
      </c>
      <c r="T28" s="4"/>
      <c r="U28" s="4"/>
      <c r="V28" s="10" t="s">
        <v>379</v>
      </c>
      <c r="W28" s="4"/>
    </row>
    <row r="29" s="1" customFormat="1" ht="30" customHeight="1" spans="1:23">
      <c r="A29" s="4">
        <v>26</v>
      </c>
      <c r="B29" s="4" t="s">
        <v>303</v>
      </c>
      <c r="C29" s="4" t="s">
        <v>380</v>
      </c>
      <c r="D29" s="5" t="s">
        <v>381</v>
      </c>
      <c r="E29" s="6">
        <v>70</v>
      </c>
      <c r="F29" s="4">
        <v>6</v>
      </c>
      <c r="G29" s="4">
        <f>E29+F29</f>
        <v>76</v>
      </c>
      <c r="H29" s="4">
        <v>79.68</v>
      </c>
      <c r="I29" s="4">
        <v>0</v>
      </c>
      <c r="J29" s="4">
        <v>0</v>
      </c>
      <c r="K29" s="4">
        <v>0</v>
      </c>
      <c r="L29" s="8">
        <v>0</v>
      </c>
      <c r="M29" s="4">
        <v>0</v>
      </c>
      <c r="N29" s="4">
        <f>H29*0.7+(I29+J29+K29)*0.2+0.1*(L29+M29)</f>
        <v>55.776</v>
      </c>
      <c r="O29" s="4">
        <v>50</v>
      </c>
      <c r="P29" s="4">
        <v>9</v>
      </c>
      <c r="Q29" s="4">
        <f>O29+P29</f>
        <v>59</v>
      </c>
      <c r="R29" s="4">
        <f>0.25*G29+0.6*N29+0.15*Q29</f>
        <v>61.3156</v>
      </c>
      <c r="S29" s="4">
        <v>26</v>
      </c>
      <c r="T29" s="4" t="s">
        <v>382</v>
      </c>
      <c r="U29" s="4" t="s">
        <v>152</v>
      </c>
      <c r="V29" s="10" t="s">
        <v>383</v>
      </c>
      <c r="W29" s="4"/>
    </row>
    <row r="30" s="1" customFormat="1" ht="30" customHeight="1" spans="1:23">
      <c r="A30" s="4">
        <v>27</v>
      </c>
      <c r="B30" s="4" t="s">
        <v>330</v>
      </c>
      <c r="C30" s="4">
        <v>2023222059</v>
      </c>
      <c r="D30" s="5" t="s">
        <v>384</v>
      </c>
      <c r="E30" s="6">
        <v>70</v>
      </c>
      <c r="F30" s="4"/>
      <c r="G30" s="4">
        <f>E30+F30</f>
        <v>70</v>
      </c>
      <c r="H30" s="4">
        <v>86.21</v>
      </c>
      <c r="I30" s="4"/>
      <c r="J30" s="4"/>
      <c r="K30" s="4"/>
      <c r="L30" s="8"/>
      <c r="M30" s="4"/>
      <c r="N30" s="4">
        <f>0.7*H30+0.2*(I30+J30+K30)+0.1*(L30+M30)</f>
        <v>60.347</v>
      </c>
      <c r="O30" s="4">
        <v>50</v>
      </c>
      <c r="P30" s="4"/>
      <c r="Q30" s="4">
        <f>O30+P30</f>
        <v>50</v>
      </c>
      <c r="R30" s="4">
        <f>0.25*G30+0.6*N30+0.15*Q30</f>
        <v>61.2082</v>
      </c>
      <c r="S30" s="4">
        <v>27</v>
      </c>
      <c r="T30" s="4"/>
      <c r="U30" s="4"/>
      <c r="V30" s="10"/>
      <c r="W30" s="4"/>
    </row>
    <row r="31" s="1" customFormat="1" ht="30" customHeight="1" spans="1:23">
      <c r="A31" s="4">
        <v>28</v>
      </c>
      <c r="B31" s="4" t="s">
        <v>303</v>
      </c>
      <c r="C31" s="4">
        <v>2023222064</v>
      </c>
      <c r="D31" s="5" t="s">
        <v>385</v>
      </c>
      <c r="E31" s="6">
        <v>70</v>
      </c>
      <c r="F31" s="4">
        <v>0</v>
      </c>
      <c r="G31" s="4">
        <f>E31+F31</f>
        <v>70</v>
      </c>
      <c r="H31" s="4">
        <v>83.58</v>
      </c>
      <c r="I31" s="4">
        <v>0</v>
      </c>
      <c r="J31" s="4">
        <v>0</v>
      </c>
      <c r="K31" s="4">
        <v>0</v>
      </c>
      <c r="L31" s="8">
        <v>0</v>
      </c>
      <c r="M31" s="4">
        <v>0</v>
      </c>
      <c r="N31" s="4">
        <f>H31*0.7+(I31+J31+K31)*0.2+0.1*(L31+M31)</f>
        <v>58.506</v>
      </c>
      <c r="O31" s="4">
        <v>50</v>
      </c>
      <c r="P31" s="4">
        <v>5</v>
      </c>
      <c r="Q31" s="4">
        <f>O31+P31</f>
        <v>55</v>
      </c>
      <c r="R31" s="4">
        <f>0.25*G31+0.6*N31+0.15*Q31</f>
        <v>60.8536</v>
      </c>
      <c r="S31" s="4">
        <v>28</v>
      </c>
      <c r="T31" s="4"/>
      <c r="U31" s="4"/>
      <c r="V31" s="10" t="s">
        <v>386</v>
      </c>
      <c r="W31" s="4"/>
    </row>
    <row r="32" s="1" customFormat="1" ht="30" customHeight="1" spans="1:23">
      <c r="A32" s="4">
        <v>29</v>
      </c>
      <c r="B32" s="4" t="s">
        <v>312</v>
      </c>
      <c r="C32" s="4">
        <v>2023222096</v>
      </c>
      <c r="D32" s="5" t="s">
        <v>387</v>
      </c>
      <c r="E32" s="6">
        <v>70</v>
      </c>
      <c r="F32" s="4">
        <v>4.5</v>
      </c>
      <c r="G32" s="4">
        <f>E32+F32</f>
        <v>74.5</v>
      </c>
      <c r="H32" s="4" t="s">
        <v>388</v>
      </c>
      <c r="I32" s="4">
        <v>0</v>
      </c>
      <c r="J32" s="4">
        <v>0</v>
      </c>
      <c r="K32" s="4">
        <v>0</v>
      </c>
      <c r="L32" s="8">
        <v>0</v>
      </c>
      <c r="M32" s="4">
        <v>0</v>
      </c>
      <c r="N32" s="4">
        <f>H32*0.7+(I32+J32+K32)*0.2+0.1*(L32+M32)</f>
        <v>57.645</v>
      </c>
      <c r="O32" s="4">
        <v>50</v>
      </c>
      <c r="P32" s="4">
        <v>0</v>
      </c>
      <c r="Q32" s="4">
        <f>O32+P32</f>
        <v>50</v>
      </c>
      <c r="R32" s="4">
        <f>0.25*G32+0.6*N32+0.15*Q32</f>
        <v>60.712</v>
      </c>
      <c r="S32" s="4">
        <v>29</v>
      </c>
      <c r="T32" s="4" t="s">
        <v>389</v>
      </c>
      <c r="U32" s="4"/>
      <c r="V32" s="10"/>
      <c r="W32" s="4"/>
    </row>
    <row r="33" s="1" customFormat="1" ht="30" customHeight="1" spans="1:23">
      <c r="A33" s="4">
        <v>30</v>
      </c>
      <c r="B33" s="4" t="s">
        <v>312</v>
      </c>
      <c r="C33" s="4">
        <v>2023222101</v>
      </c>
      <c r="D33" s="5" t="s">
        <v>390</v>
      </c>
      <c r="E33" s="6">
        <v>70</v>
      </c>
      <c r="F33" s="4">
        <v>2</v>
      </c>
      <c r="G33" s="4">
        <f>E33+F33</f>
        <v>72</v>
      </c>
      <c r="H33" s="4">
        <v>81.68</v>
      </c>
      <c r="I33" s="4">
        <v>0</v>
      </c>
      <c r="J33" s="4">
        <v>0</v>
      </c>
      <c r="K33" s="4">
        <v>0</v>
      </c>
      <c r="L33" s="8">
        <v>0</v>
      </c>
      <c r="M33" s="4">
        <v>0</v>
      </c>
      <c r="N33" s="4">
        <f>H33*0.7+(I33+J33+K33)*0.2+0.1*(L33+M33)</f>
        <v>57.176</v>
      </c>
      <c r="O33" s="4">
        <v>50</v>
      </c>
      <c r="P33" s="4">
        <v>5.5</v>
      </c>
      <c r="Q33" s="4">
        <f>O33+P33</f>
        <v>55.5</v>
      </c>
      <c r="R33" s="4">
        <f>0.25*G33+0.6*N33+0.15*Q33</f>
        <v>60.6306</v>
      </c>
      <c r="S33" s="4">
        <v>30</v>
      </c>
      <c r="T33" s="4" t="s">
        <v>391</v>
      </c>
      <c r="U33" s="4"/>
      <c r="V33" s="10" t="s">
        <v>392</v>
      </c>
      <c r="W33" s="4"/>
    </row>
    <row r="34" s="1" customFormat="1" ht="30" customHeight="1" spans="1:23">
      <c r="A34" s="4">
        <v>31</v>
      </c>
      <c r="B34" s="4" t="s">
        <v>312</v>
      </c>
      <c r="C34" s="4">
        <v>2023222098</v>
      </c>
      <c r="D34" s="5" t="s">
        <v>393</v>
      </c>
      <c r="E34" s="6">
        <v>70</v>
      </c>
      <c r="F34" s="4">
        <v>0</v>
      </c>
      <c r="G34" s="4">
        <f>E34+F34</f>
        <v>70</v>
      </c>
      <c r="H34" s="4">
        <v>84.05</v>
      </c>
      <c r="I34" s="4">
        <v>0</v>
      </c>
      <c r="J34" s="4">
        <v>0</v>
      </c>
      <c r="K34" s="4">
        <v>0</v>
      </c>
      <c r="L34" s="8">
        <v>0</v>
      </c>
      <c r="M34" s="4">
        <v>0</v>
      </c>
      <c r="N34" s="4">
        <f>H34*0.7+(I34+J34+K34)*0.2+0.1*(L34+M34)</f>
        <v>58.835</v>
      </c>
      <c r="O34" s="4">
        <v>50</v>
      </c>
      <c r="P34" s="4">
        <v>0</v>
      </c>
      <c r="Q34" s="4">
        <f>O34+P34</f>
        <v>50</v>
      </c>
      <c r="R34" s="4">
        <f>0.25*G34+0.6*N34+0.15*Q34</f>
        <v>60.301</v>
      </c>
      <c r="S34" s="4">
        <v>31</v>
      </c>
      <c r="T34" s="4"/>
      <c r="U34" s="4"/>
      <c r="V34" s="10"/>
      <c r="W34" s="4"/>
    </row>
    <row r="35" s="1" customFormat="1" ht="30" customHeight="1" spans="1:23">
      <c r="A35" s="4">
        <v>32</v>
      </c>
      <c r="B35" s="4" t="s">
        <v>312</v>
      </c>
      <c r="C35" s="4">
        <v>2023222079</v>
      </c>
      <c r="D35" s="5" t="s">
        <v>394</v>
      </c>
      <c r="E35" s="6">
        <v>70</v>
      </c>
      <c r="F35" s="4">
        <v>0</v>
      </c>
      <c r="G35" s="4">
        <f>E35+F35</f>
        <v>70</v>
      </c>
      <c r="H35" s="4">
        <v>80.8</v>
      </c>
      <c r="I35" s="4">
        <v>0</v>
      </c>
      <c r="J35" s="4">
        <v>0</v>
      </c>
      <c r="K35" s="4">
        <v>0</v>
      </c>
      <c r="L35" s="8">
        <v>0</v>
      </c>
      <c r="M35" s="4">
        <v>20</v>
      </c>
      <c r="N35" s="4">
        <f>H35*0.7+(I35+J35+K35)*0.2+0.1*(L35+M35)</f>
        <v>58.56</v>
      </c>
      <c r="O35" s="4">
        <v>50</v>
      </c>
      <c r="P35" s="4">
        <v>0</v>
      </c>
      <c r="Q35" s="4">
        <f>O35+P35</f>
        <v>50</v>
      </c>
      <c r="R35" s="4">
        <f>0.25*G35+0.6*N35+0.15*Q35</f>
        <v>60.136</v>
      </c>
      <c r="S35" s="4">
        <v>32</v>
      </c>
      <c r="T35" s="4"/>
      <c r="U35" s="4"/>
      <c r="V35" s="10"/>
      <c r="W35" s="4"/>
    </row>
    <row r="36" s="1" customFormat="1" ht="30" customHeight="1" spans="1:23">
      <c r="A36" s="4">
        <v>33</v>
      </c>
      <c r="B36" s="4" t="s">
        <v>303</v>
      </c>
      <c r="C36" s="4">
        <v>2023222072</v>
      </c>
      <c r="D36" s="5" t="s">
        <v>395</v>
      </c>
      <c r="E36" s="6">
        <v>70</v>
      </c>
      <c r="F36" s="4">
        <v>6</v>
      </c>
      <c r="G36" s="4">
        <f>E36+F36</f>
        <v>76</v>
      </c>
      <c r="H36" s="4">
        <v>79.21</v>
      </c>
      <c r="I36" s="4">
        <v>0</v>
      </c>
      <c r="J36" s="4">
        <v>0</v>
      </c>
      <c r="K36" s="4">
        <v>0</v>
      </c>
      <c r="L36" s="8">
        <v>0</v>
      </c>
      <c r="M36" s="4">
        <v>0</v>
      </c>
      <c r="N36" s="4">
        <f>H36*0.7+(I36+J36+K36)*0.2+0.1*(L36+M36)</f>
        <v>55.447</v>
      </c>
      <c r="O36" s="4">
        <v>50</v>
      </c>
      <c r="P36" s="4">
        <v>0</v>
      </c>
      <c r="Q36" s="4">
        <f>O36+P36</f>
        <v>50</v>
      </c>
      <c r="R36" s="4">
        <f>0.25*G36+0.6*N36+0.15*Q36</f>
        <v>59.7682</v>
      </c>
      <c r="S36" s="4">
        <v>33</v>
      </c>
      <c r="T36" s="4" t="s">
        <v>396</v>
      </c>
      <c r="U36" s="4"/>
      <c r="V36" s="10"/>
      <c r="W36" s="4"/>
    </row>
    <row r="37" s="1" customFormat="1" ht="30" customHeight="1" spans="1:23">
      <c r="A37" s="4">
        <v>34</v>
      </c>
      <c r="B37" s="4" t="s">
        <v>330</v>
      </c>
      <c r="C37" s="4">
        <v>2023222057</v>
      </c>
      <c r="D37" s="5" t="s">
        <v>397</v>
      </c>
      <c r="E37" s="6">
        <v>70</v>
      </c>
      <c r="F37" s="4">
        <v>3</v>
      </c>
      <c r="G37" s="4">
        <f>E37+F37</f>
        <v>73</v>
      </c>
      <c r="H37" s="4">
        <v>80.16</v>
      </c>
      <c r="I37" s="4"/>
      <c r="J37" s="4"/>
      <c r="K37" s="4"/>
      <c r="L37" s="8"/>
      <c r="M37" s="4"/>
      <c r="N37" s="4">
        <f>0.7*H37+0.2*(I37+J37+K37)+0.1*(L37+M37)</f>
        <v>56.112</v>
      </c>
      <c r="O37" s="4">
        <v>50</v>
      </c>
      <c r="P37" s="4">
        <v>2</v>
      </c>
      <c r="Q37" s="4">
        <f>O37+P37</f>
        <v>52</v>
      </c>
      <c r="R37" s="4">
        <f>0.25*G37+0.6*N37+0.15*Q37</f>
        <v>59.7172</v>
      </c>
      <c r="S37" s="4">
        <v>34</v>
      </c>
      <c r="T37" s="4" t="s">
        <v>398</v>
      </c>
      <c r="U37" s="4"/>
      <c r="V37" s="10" t="s">
        <v>399</v>
      </c>
      <c r="W37" s="4"/>
    </row>
    <row r="38" s="1" customFormat="1" ht="30" customHeight="1" spans="1:23">
      <c r="A38" s="4">
        <v>35</v>
      </c>
      <c r="B38" s="4" t="s">
        <v>312</v>
      </c>
      <c r="C38" s="4">
        <v>2023222077</v>
      </c>
      <c r="D38" s="5" t="s">
        <v>400</v>
      </c>
      <c r="E38" s="6">
        <v>70</v>
      </c>
      <c r="F38" s="4">
        <v>0</v>
      </c>
      <c r="G38" s="4">
        <f>E38+F38</f>
        <v>70</v>
      </c>
      <c r="H38" s="4">
        <v>77.58</v>
      </c>
      <c r="I38" s="4">
        <v>0</v>
      </c>
      <c r="J38" s="4">
        <v>0</v>
      </c>
      <c r="K38" s="4">
        <v>0</v>
      </c>
      <c r="L38" s="8">
        <v>0</v>
      </c>
      <c r="M38" s="4">
        <v>0</v>
      </c>
      <c r="N38" s="4">
        <f>H38*0.7+(I38+J38+K38)*0.2+0.1*(L38+M38)</f>
        <v>54.306</v>
      </c>
      <c r="O38" s="4">
        <v>50</v>
      </c>
      <c r="P38" s="4">
        <v>13.5</v>
      </c>
      <c r="Q38" s="4">
        <f>O38+P38</f>
        <v>63.5</v>
      </c>
      <c r="R38" s="4">
        <f>0.25*G38+0.6*N38+0.15*Q38</f>
        <v>59.6086</v>
      </c>
      <c r="S38" s="4">
        <v>35</v>
      </c>
      <c r="T38" s="4"/>
      <c r="U38" s="4" t="s">
        <v>401</v>
      </c>
      <c r="V38" s="10" t="s">
        <v>402</v>
      </c>
      <c r="W38" s="4"/>
    </row>
    <row r="39" s="1" customFormat="1" ht="30" customHeight="1" spans="1:23">
      <c r="A39" s="4">
        <v>36</v>
      </c>
      <c r="B39" s="4" t="s">
        <v>303</v>
      </c>
      <c r="C39" s="4">
        <v>2023222084</v>
      </c>
      <c r="D39" s="5" t="s">
        <v>403</v>
      </c>
      <c r="E39" s="6">
        <v>70</v>
      </c>
      <c r="F39" s="4">
        <v>0</v>
      </c>
      <c r="G39" s="4">
        <f>E39+F39</f>
        <v>70</v>
      </c>
      <c r="H39" s="4">
        <v>82.32</v>
      </c>
      <c r="I39" s="4">
        <v>0</v>
      </c>
      <c r="J39" s="4">
        <v>0</v>
      </c>
      <c r="K39" s="4">
        <v>0</v>
      </c>
      <c r="L39" s="8">
        <v>0</v>
      </c>
      <c r="M39" s="4">
        <v>0</v>
      </c>
      <c r="N39" s="4">
        <f>H39*0.7+(I39+J39+K39)*0.2+0.1*(L39+M39)</f>
        <v>57.624</v>
      </c>
      <c r="O39" s="4">
        <v>50</v>
      </c>
      <c r="P39" s="4">
        <v>0</v>
      </c>
      <c r="Q39" s="4">
        <f>O39+P39</f>
        <v>50</v>
      </c>
      <c r="R39" s="4">
        <f>0.25*G39+0.6*N39+0.15*Q39</f>
        <v>59.5744</v>
      </c>
      <c r="S39" s="4">
        <v>36</v>
      </c>
      <c r="T39" s="4"/>
      <c r="U39" s="4"/>
      <c r="V39" s="10"/>
      <c r="W39" s="4"/>
    </row>
    <row r="40" s="1" customFormat="1" ht="30" customHeight="1" spans="1:23">
      <c r="A40" s="4">
        <v>37</v>
      </c>
      <c r="B40" s="4" t="s">
        <v>330</v>
      </c>
      <c r="C40" s="4">
        <v>2023222053</v>
      </c>
      <c r="D40" s="5" t="s">
        <v>404</v>
      </c>
      <c r="E40" s="6">
        <v>70</v>
      </c>
      <c r="F40" s="4"/>
      <c r="G40" s="4">
        <f>E40+F40</f>
        <v>70</v>
      </c>
      <c r="H40" s="4">
        <v>82.32</v>
      </c>
      <c r="I40" s="4"/>
      <c r="J40" s="4"/>
      <c r="K40" s="4"/>
      <c r="L40" s="8"/>
      <c r="M40" s="4"/>
      <c r="N40" s="4">
        <f>0.7*H40+0.2*(I40+J40+K40)+0.1*(L40+M40)</f>
        <v>57.624</v>
      </c>
      <c r="O40" s="4">
        <v>50</v>
      </c>
      <c r="P40" s="4"/>
      <c r="Q40" s="4">
        <f>O40+P40</f>
        <v>50</v>
      </c>
      <c r="R40" s="4">
        <f>0.25*G40+0.6*N40+0.15*Q40</f>
        <v>59.5744</v>
      </c>
      <c r="S40" s="4">
        <v>37</v>
      </c>
      <c r="T40" s="4"/>
      <c r="U40" s="4"/>
      <c r="V40" s="10"/>
      <c r="W40" s="4"/>
    </row>
    <row r="41" s="1" customFormat="1" ht="30" customHeight="1" spans="1:23">
      <c r="A41" s="4">
        <v>38</v>
      </c>
      <c r="B41" s="4" t="s">
        <v>303</v>
      </c>
      <c r="C41" s="4">
        <v>2023222080</v>
      </c>
      <c r="D41" s="5" t="s">
        <v>405</v>
      </c>
      <c r="E41" s="6">
        <v>70</v>
      </c>
      <c r="F41" s="4">
        <v>0</v>
      </c>
      <c r="G41" s="4">
        <f>E41+F41</f>
        <v>70</v>
      </c>
      <c r="H41" s="4">
        <v>81.89</v>
      </c>
      <c r="I41" s="4">
        <v>0</v>
      </c>
      <c r="J41" s="4">
        <v>0</v>
      </c>
      <c r="K41" s="4">
        <v>0</v>
      </c>
      <c r="L41" s="8">
        <v>0</v>
      </c>
      <c r="M41" s="4">
        <v>0</v>
      </c>
      <c r="N41" s="4">
        <f>H41*0.7+(I41+J41+K41)*0.2+0.1*(L41+M41)</f>
        <v>57.323</v>
      </c>
      <c r="O41" s="4">
        <v>50</v>
      </c>
      <c r="P41" s="4">
        <v>0</v>
      </c>
      <c r="Q41" s="4">
        <f>O41+P41</f>
        <v>50</v>
      </c>
      <c r="R41" s="4">
        <f>0.25*G41+0.6*N41+0.15*Q41</f>
        <v>59.3938</v>
      </c>
      <c r="S41" s="4">
        <v>38</v>
      </c>
      <c r="T41" s="4"/>
      <c r="U41" s="4"/>
      <c r="V41" s="10"/>
      <c r="W41" s="4"/>
    </row>
    <row r="42" s="1" customFormat="1" ht="30" customHeight="1" spans="1:23">
      <c r="A42" s="4">
        <v>39</v>
      </c>
      <c r="B42" s="4" t="s">
        <v>312</v>
      </c>
      <c r="C42" s="4">
        <v>2023222081</v>
      </c>
      <c r="D42" s="5" t="s">
        <v>406</v>
      </c>
      <c r="E42" s="6">
        <v>70</v>
      </c>
      <c r="F42" s="4">
        <v>0</v>
      </c>
      <c r="G42" s="4">
        <f>E42+F42</f>
        <v>70</v>
      </c>
      <c r="H42" s="4">
        <v>80.05</v>
      </c>
      <c r="I42" s="4">
        <v>0</v>
      </c>
      <c r="J42" s="4">
        <v>0</v>
      </c>
      <c r="K42" s="4">
        <v>0</v>
      </c>
      <c r="L42" s="8">
        <v>0</v>
      </c>
      <c r="M42" s="4">
        <v>0</v>
      </c>
      <c r="N42" s="4">
        <f>H42*0.7+(I42+J42+K42)*0.2+0.1*(L42+M42)</f>
        <v>56.035</v>
      </c>
      <c r="O42" s="4">
        <v>50</v>
      </c>
      <c r="P42" s="4">
        <v>5</v>
      </c>
      <c r="Q42" s="4">
        <f>O42+P42</f>
        <v>55</v>
      </c>
      <c r="R42" s="4">
        <f>0.25*G42+0.6*N42+0.15*Q42</f>
        <v>59.371</v>
      </c>
      <c r="S42" s="4">
        <v>39</v>
      </c>
      <c r="T42" s="4"/>
      <c r="U42" s="4"/>
      <c r="V42" s="10" t="s">
        <v>407</v>
      </c>
      <c r="W42" s="4"/>
    </row>
    <row r="43" s="1" customFormat="1" ht="30" customHeight="1" spans="1:23">
      <c r="A43" s="4">
        <v>40</v>
      </c>
      <c r="B43" s="4" t="s">
        <v>312</v>
      </c>
      <c r="C43" s="4">
        <v>2023222085</v>
      </c>
      <c r="D43" s="5" t="s">
        <v>408</v>
      </c>
      <c r="E43" s="6">
        <v>70</v>
      </c>
      <c r="F43" s="4">
        <v>0</v>
      </c>
      <c r="G43" s="4">
        <f>E43+F43</f>
        <v>70</v>
      </c>
      <c r="H43" s="4">
        <v>79.79</v>
      </c>
      <c r="I43" s="4">
        <v>0</v>
      </c>
      <c r="J43" s="4">
        <v>0</v>
      </c>
      <c r="K43" s="4">
        <v>0</v>
      </c>
      <c r="L43" s="8">
        <v>0</v>
      </c>
      <c r="M43" s="4"/>
      <c r="N43" s="4">
        <f>H43*0.7+(I43+J43+K43)*0.2+0.1*(L43+M43)</f>
        <v>55.853</v>
      </c>
      <c r="O43" s="4">
        <v>50</v>
      </c>
      <c r="P43" s="4">
        <v>2.5</v>
      </c>
      <c r="Q43" s="4">
        <f>O43+P43</f>
        <v>52.5</v>
      </c>
      <c r="R43" s="4">
        <f>0.25*G43+0.6*N43+0.15*Q43</f>
        <v>58.8868</v>
      </c>
      <c r="S43" s="4">
        <v>40</v>
      </c>
      <c r="T43" s="4"/>
      <c r="U43" s="4"/>
      <c r="V43" s="10" t="s">
        <v>409</v>
      </c>
      <c r="W43" s="4"/>
    </row>
    <row r="44" s="1" customFormat="1" ht="30" customHeight="1" spans="1:23">
      <c r="A44" s="4">
        <v>41</v>
      </c>
      <c r="B44" s="4" t="s">
        <v>312</v>
      </c>
      <c r="C44" s="4">
        <v>2023222065</v>
      </c>
      <c r="D44" s="5" t="s">
        <v>410</v>
      </c>
      <c r="E44" s="6">
        <v>70</v>
      </c>
      <c r="F44" s="4">
        <v>0</v>
      </c>
      <c r="G44" s="4">
        <f>E44+F44</f>
        <v>70</v>
      </c>
      <c r="H44" s="4">
        <v>80.63</v>
      </c>
      <c r="I44" s="4">
        <v>0</v>
      </c>
      <c r="J44" s="4">
        <v>0</v>
      </c>
      <c r="K44" s="4">
        <v>0</v>
      </c>
      <c r="L44" s="8">
        <v>0</v>
      </c>
      <c r="M44" s="4">
        <v>0</v>
      </c>
      <c r="N44" s="4">
        <f>H44*0.7+(I44+J44+K44)*0.2+0.1*(L44+M44)</f>
        <v>56.441</v>
      </c>
      <c r="O44" s="4">
        <v>50</v>
      </c>
      <c r="P44" s="4">
        <v>0</v>
      </c>
      <c r="Q44" s="4">
        <f>O44+P44</f>
        <v>50</v>
      </c>
      <c r="R44" s="4">
        <f>0.25*G44+0.6*N44+0.15*Q44</f>
        <v>58.8646</v>
      </c>
      <c r="S44" s="4">
        <v>41</v>
      </c>
      <c r="T44" s="4"/>
      <c r="U44" s="4"/>
      <c r="V44" s="10"/>
      <c r="W44" s="4"/>
    </row>
    <row r="45" s="1" customFormat="1" ht="30" customHeight="1" spans="1:23">
      <c r="A45" s="4">
        <v>42</v>
      </c>
      <c r="B45" s="4" t="s">
        <v>330</v>
      </c>
      <c r="C45" s="4">
        <v>2023222060</v>
      </c>
      <c r="D45" s="5" t="s">
        <v>411</v>
      </c>
      <c r="E45" s="6">
        <v>70</v>
      </c>
      <c r="F45" s="4"/>
      <c r="G45" s="4">
        <f>E45+F45</f>
        <v>70</v>
      </c>
      <c r="H45" s="4">
        <v>80.45</v>
      </c>
      <c r="I45" s="4"/>
      <c r="J45" s="4"/>
      <c r="K45" s="4"/>
      <c r="L45" s="8"/>
      <c r="M45" s="4"/>
      <c r="N45" s="4">
        <f>0.7*H45+0.2*(I45+J45+K45)+0.1*(L45+M45)</f>
        <v>56.315</v>
      </c>
      <c r="O45" s="4">
        <v>50</v>
      </c>
      <c r="P45" s="4"/>
      <c r="Q45" s="4">
        <f>O45+P45</f>
        <v>50</v>
      </c>
      <c r="R45" s="4">
        <f>0.25*G45+0.6*N45+0.15*Q45</f>
        <v>58.789</v>
      </c>
      <c r="S45" s="4">
        <v>42</v>
      </c>
      <c r="T45" s="4"/>
      <c r="U45" s="4"/>
      <c r="V45" s="10"/>
      <c r="W45" s="4"/>
    </row>
    <row r="46" s="1" customFormat="1" ht="30" customHeight="1" spans="1:23">
      <c r="A46" s="4">
        <v>43</v>
      </c>
      <c r="B46" s="4" t="s">
        <v>312</v>
      </c>
      <c r="C46" s="7">
        <v>2023222099</v>
      </c>
      <c r="D46" s="5" t="s">
        <v>412</v>
      </c>
      <c r="E46" s="6">
        <v>70</v>
      </c>
      <c r="F46" s="4">
        <v>4</v>
      </c>
      <c r="G46" s="4">
        <f>E46+F46</f>
        <v>74</v>
      </c>
      <c r="H46" s="4">
        <v>76.1</v>
      </c>
      <c r="I46" s="4">
        <v>0</v>
      </c>
      <c r="J46" s="4">
        <v>0</v>
      </c>
      <c r="K46" s="4">
        <v>0</v>
      </c>
      <c r="L46" s="8">
        <v>0</v>
      </c>
      <c r="M46" s="4">
        <v>0</v>
      </c>
      <c r="N46" s="4">
        <f>H46*0.7+(I46+J46+K46)*0.2+0.1*(L46+M46)</f>
        <v>53.27</v>
      </c>
      <c r="O46" s="4">
        <v>50</v>
      </c>
      <c r="P46" s="4">
        <v>5</v>
      </c>
      <c r="Q46" s="4">
        <f>O46+P46</f>
        <v>55</v>
      </c>
      <c r="R46" s="4">
        <f>0.25*G46+0.6*N46+0.15*Q46</f>
        <v>58.712</v>
      </c>
      <c r="S46" s="4">
        <v>43</v>
      </c>
      <c r="T46" s="4" t="s">
        <v>413</v>
      </c>
      <c r="U46" s="4">
        <v>0</v>
      </c>
      <c r="V46" s="10" t="s">
        <v>414</v>
      </c>
      <c r="W46" s="4"/>
    </row>
    <row r="47" s="1" customFormat="1" ht="30" customHeight="1" spans="1:23">
      <c r="A47" s="4">
        <v>44</v>
      </c>
      <c r="B47" s="4" t="s">
        <v>330</v>
      </c>
      <c r="C47" s="4">
        <v>2023222058</v>
      </c>
      <c r="D47" s="5" t="s">
        <v>415</v>
      </c>
      <c r="E47" s="6">
        <v>70</v>
      </c>
      <c r="F47" s="4"/>
      <c r="G47" s="4">
        <f>E47+F47</f>
        <v>70</v>
      </c>
      <c r="H47" s="4">
        <v>79.21</v>
      </c>
      <c r="I47" s="4"/>
      <c r="J47" s="4"/>
      <c r="K47" s="4"/>
      <c r="L47" s="8"/>
      <c r="M47" s="4"/>
      <c r="N47" s="4">
        <f>0.7*H47+0.2*(I47+J47+K47)+0.1*(L47+M47)</f>
        <v>55.447</v>
      </c>
      <c r="O47" s="4">
        <v>50</v>
      </c>
      <c r="P47" s="4"/>
      <c r="Q47" s="4">
        <f>O47+P47</f>
        <v>50</v>
      </c>
      <c r="R47" s="4">
        <f>0.25*G47+0.6*N47+0.15*Q47</f>
        <v>58.2682</v>
      </c>
      <c r="S47" s="4">
        <v>44</v>
      </c>
      <c r="T47" s="4"/>
      <c r="U47" s="4"/>
      <c r="V47" s="10"/>
      <c r="W47" s="4"/>
    </row>
    <row r="48" s="1" customFormat="1" ht="30" customHeight="1" spans="1:23">
      <c r="A48" s="4">
        <v>45</v>
      </c>
      <c r="B48" s="4" t="s">
        <v>312</v>
      </c>
      <c r="C48" s="4">
        <v>2023222100</v>
      </c>
      <c r="D48" s="5" t="s">
        <v>416</v>
      </c>
      <c r="E48" s="6">
        <v>70</v>
      </c>
      <c r="F48" s="4">
        <v>0</v>
      </c>
      <c r="G48" s="4">
        <f>E48+F48</f>
        <v>70</v>
      </c>
      <c r="H48" s="4">
        <v>78.68</v>
      </c>
      <c r="I48" s="4">
        <v>0</v>
      </c>
      <c r="J48" s="4">
        <v>0</v>
      </c>
      <c r="K48" s="4">
        <v>0</v>
      </c>
      <c r="L48" s="8">
        <v>0</v>
      </c>
      <c r="M48" s="4">
        <v>0</v>
      </c>
      <c r="N48" s="4">
        <f>H48*0.7+(I48+J48+K48)*0.2+0.1*(L48+M48)</f>
        <v>55.076</v>
      </c>
      <c r="O48" s="4">
        <v>50</v>
      </c>
      <c r="P48" s="4"/>
      <c r="Q48" s="4">
        <f>O48+P48</f>
        <v>50</v>
      </c>
      <c r="R48" s="4">
        <f>0.25*G48+0.6*N48+0.15*Q48</f>
        <v>58.0456</v>
      </c>
      <c r="S48" s="4">
        <v>45</v>
      </c>
      <c r="T48" s="4"/>
      <c r="U48" s="4"/>
      <c r="V48" s="10"/>
      <c r="W48" s="4"/>
    </row>
    <row r="49" s="1" customFormat="1" ht="30" customHeight="1" spans="1:23">
      <c r="A49" s="4">
        <v>46</v>
      </c>
      <c r="B49" s="4" t="s">
        <v>303</v>
      </c>
      <c r="C49" s="4">
        <v>2023222092</v>
      </c>
      <c r="D49" s="5" t="s">
        <v>417</v>
      </c>
      <c r="E49" s="6">
        <v>70</v>
      </c>
      <c r="F49" s="4">
        <v>0</v>
      </c>
      <c r="G49" s="4">
        <f>E49+F49</f>
        <v>70</v>
      </c>
      <c r="H49" s="4">
        <v>78.16</v>
      </c>
      <c r="I49" s="4">
        <v>0</v>
      </c>
      <c r="J49" s="4">
        <v>0</v>
      </c>
      <c r="K49" s="4">
        <v>0</v>
      </c>
      <c r="L49" s="8">
        <v>0</v>
      </c>
      <c r="M49" s="4">
        <v>0</v>
      </c>
      <c r="N49" s="4">
        <f>H49*0.7+(I49+J49+K49)*0.2+0.1*(L49+M49)</f>
        <v>54.712</v>
      </c>
      <c r="O49" s="4">
        <v>50</v>
      </c>
      <c r="P49" s="4">
        <v>0</v>
      </c>
      <c r="Q49" s="4">
        <f>O49+P49</f>
        <v>50</v>
      </c>
      <c r="R49" s="4">
        <f>0.25*G49+0.6*N49+0.15*Q49</f>
        <v>57.8272</v>
      </c>
      <c r="S49" s="4">
        <v>46</v>
      </c>
      <c r="T49" s="4"/>
      <c r="U49" s="4"/>
      <c r="V49" s="10"/>
      <c r="W49" s="4"/>
    </row>
    <row r="50" s="1" customFormat="1" ht="30" customHeight="1" spans="1:23">
      <c r="A50" s="4">
        <v>47</v>
      </c>
      <c r="B50" s="4" t="s">
        <v>303</v>
      </c>
      <c r="C50" s="4">
        <v>2023222090</v>
      </c>
      <c r="D50" s="5" t="s">
        <v>418</v>
      </c>
      <c r="E50" s="6">
        <v>70</v>
      </c>
      <c r="F50" s="4">
        <v>0</v>
      </c>
      <c r="G50" s="4">
        <f>E50+F50</f>
        <v>70</v>
      </c>
      <c r="H50" s="4">
        <v>78.1</v>
      </c>
      <c r="I50" s="4">
        <v>0</v>
      </c>
      <c r="J50" s="4">
        <v>0</v>
      </c>
      <c r="K50" s="4">
        <v>0</v>
      </c>
      <c r="L50" s="8">
        <v>0</v>
      </c>
      <c r="M50" s="4">
        <v>0</v>
      </c>
      <c r="N50" s="4">
        <f>H50*0.7+(I50+J50+K50)*0.2+0.1*(L50+M50)</f>
        <v>54.67</v>
      </c>
      <c r="O50" s="4">
        <v>50</v>
      </c>
      <c r="P50" s="4">
        <v>0</v>
      </c>
      <c r="Q50" s="4">
        <f>O50+P50</f>
        <v>50</v>
      </c>
      <c r="R50" s="4">
        <f>0.25*G50+0.6*N50+0.15*Q50</f>
        <v>57.802</v>
      </c>
      <c r="S50" s="4">
        <v>47</v>
      </c>
      <c r="T50" s="4"/>
      <c r="U50" s="4"/>
      <c r="V50" s="10"/>
      <c r="W50" s="4"/>
    </row>
    <row r="51" s="1" customFormat="1" ht="30" customHeight="1" spans="1:23">
      <c r="A51" s="4">
        <v>48</v>
      </c>
      <c r="B51" s="4" t="s">
        <v>312</v>
      </c>
      <c r="C51" s="4">
        <v>2023222091</v>
      </c>
      <c r="D51" s="5" t="s">
        <v>419</v>
      </c>
      <c r="E51" s="6">
        <v>70</v>
      </c>
      <c r="F51" s="4">
        <v>0</v>
      </c>
      <c r="G51" s="4">
        <f>E51+F51</f>
        <v>70</v>
      </c>
      <c r="H51" s="4">
        <v>77.32</v>
      </c>
      <c r="I51" s="4">
        <v>0</v>
      </c>
      <c r="J51" s="4">
        <v>0</v>
      </c>
      <c r="K51" s="4">
        <v>0</v>
      </c>
      <c r="L51" s="8">
        <v>0</v>
      </c>
      <c r="M51" s="4">
        <v>0</v>
      </c>
      <c r="N51" s="4">
        <f>H51*0.7+(I51+J51+K51)*0.2+0.1*(L51+M51)</f>
        <v>54.124</v>
      </c>
      <c r="O51" s="4">
        <v>50</v>
      </c>
      <c r="P51" s="4">
        <v>2</v>
      </c>
      <c r="Q51" s="4">
        <f>O51+P51</f>
        <v>52</v>
      </c>
      <c r="R51" s="4">
        <f>0.25*G51+0.6*N51+0.15*Q51</f>
        <v>57.7744</v>
      </c>
      <c r="S51" s="4">
        <v>48</v>
      </c>
      <c r="T51" s="4"/>
      <c r="U51" s="4"/>
      <c r="V51" s="10" t="s">
        <v>420</v>
      </c>
      <c r="W51" s="4"/>
    </row>
    <row r="52" s="1" customFormat="1" ht="30" customHeight="1" spans="1:23">
      <c r="A52" s="4">
        <v>49</v>
      </c>
      <c r="B52" s="4" t="s">
        <v>303</v>
      </c>
      <c r="C52" s="4" t="s">
        <v>421</v>
      </c>
      <c r="D52" s="5" t="s">
        <v>422</v>
      </c>
      <c r="E52" s="6">
        <v>70</v>
      </c>
      <c r="F52" s="4">
        <v>0</v>
      </c>
      <c r="G52" s="4">
        <f>E52+F52</f>
        <v>70</v>
      </c>
      <c r="H52" s="4">
        <v>77.68</v>
      </c>
      <c r="I52" s="4">
        <v>0</v>
      </c>
      <c r="J52" s="4">
        <v>0</v>
      </c>
      <c r="K52" s="4">
        <v>0</v>
      </c>
      <c r="L52" s="8">
        <v>0</v>
      </c>
      <c r="M52" s="4">
        <v>0</v>
      </c>
      <c r="N52" s="4">
        <f>H52*0.7+(I52+J52+K52)*0.2+0.1*(L52+M52)</f>
        <v>54.376</v>
      </c>
      <c r="O52" s="4">
        <v>50</v>
      </c>
      <c r="P52" s="4">
        <v>0</v>
      </c>
      <c r="Q52" s="4">
        <f>O52+P52</f>
        <v>50</v>
      </c>
      <c r="R52" s="4">
        <f>0.25*G52+0.6*N52+0.15*Q52</f>
        <v>57.6256</v>
      </c>
      <c r="S52" s="4">
        <v>49</v>
      </c>
      <c r="T52" s="4"/>
      <c r="U52" s="4"/>
      <c r="V52" s="10"/>
      <c r="W52" s="4"/>
    </row>
    <row r="53" s="1" customFormat="1" ht="30" customHeight="1" spans="1:23">
      <c r="A53" s="4">
        <v>50</v>
      </c>
      <c r="B53" s="4" t="s">
        <v>312</v>
      </c>
      <c r="C53" s="4">
        <v>2023222102</v>
      </c>
      <c r="D53" s="5" t="s">
        <v>423</v>
      </c>
      <c r="E53" s="6">
        <v>70</v>
      </c>
      <c r="F53" s="4">
        <v>0</v>
      </c>
      <c r="G53" s="4">
        <f>E53+F53</f>
        <v>70</v>
      </c>
      <c r="H53" s="4">
        <v>77.35</v>
      </c>
      <c r="I53" s="4">
        <v>0</v>
      </c>
      <c r="J53" s="4">
        <v>0</v>
      </c>
      <c r="K53" s="4">
        <v>0</v>
      </c>
      <c r="L53" s="8">
        <v>0</v>
      </c>
      <c r="M53" s="4">
        <v>0</v>
      </c>
      <c r="N53" s="4">
        <f>H53*0.7+(I53+J53+K53)*0.2+0.1*(L53+M53)</f>
        <v>54.145</v>
      </c>
      <c r="O53" s="4">
        <v>50</v>
      </c>
      <c r="P53" s="4">
        <v>0</v>
      </c>
      <c r="Q53" s="4">
        <f>O53+P53</f>
        <v>50</v>
      </c>
      <c r="R53" s="4">
        <f>0.25*G53+0.6*N53+0.15*Q53</f>
        <v>57.487</v>
      </c>
      <c r="S53" s="4">
        <v>50</v>
      </c>
      <c r="T53" s="4"/>
      <c r="U53" s="4"/>
      <c r="V53" s="10"/>
      <c r="W53" s="4"/>
    </row>
    <row r="54" s="1" customFormat="1" ht="30" customHeight="1" spans="1:23">
      <c r="A54" s="4">
        <v>51</v>
      </c>
      <c r="B54" s="4" t="s">
        <v>312</v>
      </c>
      <c r="C54" s="4">
        <v>2023222093</v>
      </c>
      <c r="D54" s="5" t="s">
        <v>424</v>
      </c>
      <c r="E54" s="6">
        <v>70</v>
      </c>
      <c r="F54" s="4">
        <v>0</v>
      </c>
      <c r="G54" s="4">
        <f>E54+F54</f>
        <v>70</v>
      </c>
      <c r="H54" s="4" t="s">
        <v>425</v>
      </c>
      <c r="I54" s="4">
        <v>0</v>
      </c>
      <c r="J54" s="4">
        <v>0</v>
      </c>
      <c r="K54" s="4">
        <v>0</v>
      </c>
      <c r="L54" s="8">
        <v>0</v>
      </c>
      <c r="M54" s="4">
        <v>0</v>
      </c>
      <c r="N54" s="4">
        <f>H54*0.7+(I54+J54+K54)*0.2+0.1*(L54+M54)</f>
        <v>53.718</v>
      </c>
      <c r="O54" s="4">
        <v>50</v>
      </c>
      <c r="P54" s="4">
        <v>0</v>
      </c>
      <c r="Q54" s="4">
        <f>O54+P54</f>
        <v>50</v>
      </c>
      <c r="R54" s="4">
        <f>0.25*G54+0.6*N54+0.15*Q54</f>
        <v>57.2308</v>
      </c>
      <c r="S54" s="4">
        <v>51</v>
      </c>
      <c r="T54" s="4"/>
      <c r="U54" s="4"/>
      <c r="V54" s="10"/>
      <c r="W54" s="4"/>
    </row>
  </sheetData>
  <sortState ref="A4:W54">
    <sortCondition ref="R4:R54" descending="1"/>
  </sortState>
  <mergeCells count="22">
    <mergeCell ref="E1:G1"/>
    <mergeCell ref="H1:N1"/>
    <mergeCell ref="O1:Q1"/>
    <mergeCell ref="I2:K2"/>
    <mergeCell ref="L2:M2"/>
    <mergeCell ref="A1:A3"/>
    <mergeCell ref="B1:B3"/>
    <mergeCell ref="C1:C3"/>
    <mergeCell ref="D1:D3"/>
    <mergeCell ref="E2:E3"/>
    <mergeCell ref="F2:F3"/>
    <mergeCell ref="G2:G3"/>
    <mergeCell ref="N2:N3"/>
    <mergeCell ref="O2:O3"/>
    <mergeCell ref="P2:P3"/>
    <mergeCell ref="Q2:Q3"/>
    <mergeCell ref="R1:R3"/>
    <mergeCell ref="S1:S3"/>
    <mergeCell ref="T1:T3"/>
    <mergeCell ref="U1:U3"/>
    <mergeCell ref="V1:V3"/>
    <mergeCell ref="W1:W3"/>
  </mergeCells>
  <conditionalFormatting sqref="A4">
    <cfRule type="duplicateValues" dxfId="0" priority="50"/>
  </conditionalFormatting>
  <conditionalFormatting sqref="A5">
    <cfRule type="duplicateValues" dxfId="0" priority="49"/>
  </conditionalFormatting>
  <conditionalFormatting sqref="A6">
    <cfRule type="duplicateValues" dxfId="0" priority="48"/>
  </conditionalFormatting>
  <conditionalFormatting sqref="A7">
    <cfRule type="duplicateValues" dxfId="0" priority="51"/>
  </conditionalFormatting>
  <conditionalFormatting sqref="A9">
    <cfRule type="duplicateValues" dxfId="0" priority="47"/>
  </conditionalFormatting>
  <conditionalFormatting sqref="A10">
    <cfRule type="duplicateValues" dxfId="0" priority="46"/>
  </conditionalFormatting>
  <conditionalFormatting sqref="A11">
    <cfRule type="duplicateValues" dxfId="0" priority="45"/>
  </conditionalFormatting>
  <conditionalFormatting sqref="A12">
    <cfRule type="duplicateValues" dxfId="0" priority="44"/>
  </conditionalFormatting>
  <conditionalFormatting sqref="A13">
    <cfRule type="duplicateValues" dxfId="0" priority="43"/>
  </conditionalFormatting>
  <conditionalFormatting sqref="A14">
    <cfRule type="duplicateValues" dxfId="0" priority="42"/>
  </conditionalFormatting>
  <conditionalFormatting sqref="A15">
    <cfRule type="duplicateValues" dxfId="0" priority="41"/>
  </conditionalFormatting>
  <conditionalFormatting sqref="A16">
    <cfRule type="duplicateValues" dxfId="0" priority="40"/>
  </conditionalFormatting>
  <conditionalFormatting sqref="A17">
    <cfRule type="duplicateValues" dxfId="0" priority="39"/>
  </conditionalFormatting>
  <conditionalFormatting sqref="A18">
    <cfRule type="duplicateValues" dxfId="0" priority="38"/>
  </conditionalFormatting>
  <conditionalFormatting sqref="A19">
    <cfRule type="duplicateValues" dxfId="0" priority="37"/>
  </conditionalFormatting>
  <conditionalFormatting sqref="A20">
    <cfRule type="duplicateValues" dxfId="0" priority="36"/>
  </conditionalFormatting>
  <conditionalFormatting sqref="A21">
    <cfRule type="duplicateValues" dxfId="0" priority="35"/>
  </conditionalFormatting>
  <conditionalFormatting sqref="A22">
    <cfRule type="duplicateValues" dxfId="0" priority="34"/>
  </conditionalFormatting>
  <conditionalFormatting sqref="A23">
    <cfRule type="duplicateValues" dxfId="0" priority="33"/>
  </conditionalFormatting>
  <conditionalFormatting sqref="A24">
    <cfRule type="duplicateValues" dxfId="0" priority="32"/>
  </conditionalFormatting>
  <conditionalFormatting sqref="A25">
    <cfRule type="duplicateValues" dxfId="0" priority="31"/>
  </conditionalFormatting>
  <conditionalFormatting sqref="B25">
    <cfRule type="duplicateValues" dxfId="0" priority="1"/>
  </conditionalFormatting>
  <conditionalFormatting sqref="A26">
    <cfRule type="duplicateValues" dxfId="0" priority="30"/>
  </conditionalFormatting>
  <conditionalFormatting sqref="A27">
    <cfRule type="duplicateValues" dxfId="0" priority="29"/>
  </conditionalFormatting>
  <conditionalFormatting sqref="A28">
    <cfRule type="duplicateValues" dxfId="0" priority="28"/>
  </conditionalFormatting>
  <conditionalFormatting sqref="A29">
    <cfRule type="duplicateValues" dxfId="0" priority="27"/>
  </conditionalFormatting>
  <conditionalFormatting sqref="A30">
    <cfRule type="duplicateValues" dxfId="0" priority="26"/>
  </conditionalFormatting>
  <conditionalFormatting sqref="A31">
    <cfRule type="duplicateValues" dxfId="0" priority="25"/>
  </conditionalFormatting>
  <conditionalFormatting sqref="A32">
    <cfRule type="duplicateValues" dxfId="0" priority="24"/>
  </conditionalFormatting>
  <conditionalFormatting sqref="A33">
    <cfRule type="duplicateValues" dxfId="0" priority="23"/>
  </conditionalFormatting>
  <conditionalFormatting sqref="A34">
    <cfRule type="duplicateValues" dxfId="0" priority="22"/>
  </conditionalFormatting>
  <conditionalFormatting sqref="A35">
    <cfRule type="duplicateValues" dxfId="0" priority="21"/>
  </conditionalFormatting>
  <conditionalFormatting sqref="A36">
    <cfRule type="duplicateValues" dxfId="0" priority="20"/>
  </conditionalFormatting>
  <conditionalFormatting sqref="A37">
    <cfRule type="duplicateValues" dxfId="0" priority="19"/>
  </conditionalFormatting>
  <conditionalFormatting sqref="A38">
    <cfRule type="duplicateValues" dxfId="0" priority="18"/>
  </conditionalFormatting>
  <conditionalFormatting sqref="A39">
    <cfRule type="duplicateValues" dxfId="0" priority="17"/>
  </conditionalFormatting>
  <conditionalFormatting sqref="A40">
    <cfRule type="duplicateValues" dxfId="0" priority="16"/>
  </conditionalFormatting>
  <conditionalFormatting sqref="A41">
    <cfRule type="duplicateValues" dxfId="0" priority="15"/>
  </conditionalFormatting>
  <conditionalFormatting sqref="A42">
    <cfRule type="duplicateValues" dxfId="0" priority="14"/>
  </conditionalFormatting>
  <conditionalFormatting sqref="A43">
    <cfRule type="duplicateValues" dxfId="0" priority="13"/>
  </conditionalFormatting>
  <conditionalFormatting sqref="A44">
    <cfRule type="duplicateValues" dxfId="0" priority="12"/>
  </conditionalFormatting>
  <conditionalFormatting sqref="A45">
    <cfRule type="duplicateValues" dxfId="0" priority="11"/>
  </conditionalFormatting>
  <conditionalFormatting sqref="A46">
    <cfRule type="duplicateValues" dxfId="0" priority="10"/>
  </conditionalFormatting>
  <conditionalFormatting sqref="A47">
    <cfRule type="duplicateValues" dxfId="0" priority="9"/>
  </conditionalFormatting>
  <conditionalFormatting sqref="A48">
    <cfRule type="duplicateValues" dxfId="0" priority="8"/>
  </conditionalFormatting>
  <conditionalFormatting sqref="A49">
    <cfRule type="duplicateValues" dxfId="0" priority="7"/>
  </conditionalFormatting>
  <conditionalFormatting sqref="A50">
    <cfRule type="duplicateValues" dxfId="0" priority="6"/>
  </conditionalFormatting>
  <conditionalFormatting sqref="A51">
    <cfRule type="duplicateValues" dxfId="0" priority="5"/>
  </conditionalFormatting>
  <conditionalFormatting sqref="A52">
    <cfRule type="duplicateValues" dxfId="0" priority="4"/>
  </conditionalFormatting>
  <conditionalFormatting sqref="A53">
    <cfRule type="duplicateValues" dxfId="0" priority="3"/>
  </conditionalFormatting>
  <conditionalFormatting sqref="A54">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车辆学硕</vt:lpstr>
      <vt:lpstr>机械专硕</vt:lpstr>
      <vt:lpstr>交运学硕</vt:lpstr>
      <vt:lpstr>交运专硕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倪凤英</cp:lastModifiedBy>
  <dcterms:created xsi:type="dcterms:W3CDTF">2024-09-19T13:11:00Z</dcterms:created>
  <dcterms:modified xsi:type="dcterms:W3CDTF">2024-09-19T08:36:01Z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F76FFA0A2DD5420E8694100E3D259512_13</vt:lpwstr>
  </property>
  <property fmtid="{D5CDD505-2E9C-101B-9397-08002B2CF9AE}" pid="3" name="KSOProductBuildVer">
    <vt:lpwstr>2052-12.1.0.18276</vt:lpwstr>
  </property>
</Properties>
</file>